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Plan1!$A$1:$L$29</definedName>
  </definedNames>
  <calcPr calcId="144525"/>
</workbook>
</file>

<file path=xl/calcChain.xml><?xml version="1.0" encoding="utf-8"?>
<calcChain xmlns="http://schemas.openxmlformats.org/spreadsheetml/2006/main">
  <c r="P13" i="1" l="1"/>
  <c r="R13" i="1" s="1"/>
  <c r="T13" i="1" s="1"/>
  <c r="V13" i="1" s="1"/>
  <c r="X13" i="1" s="1"/>
  <c r="P14" i="1"/>
  <c r="R14" i="1" s="1"/>
  <c r="T14" i="1" s="1"/>
  <c r="V14" i="1" s="1"/>
  <c r="X14" i="1" s="1"/>
  <c r="P15" i="1"/>
  <c r="R15" i="1" s="1"/>
  <c r="T15" i="1" s="1"/>
  <c r="V15" i="1" s="1"/>
  <c r="X15" i="1" s="1"/>
  <c r="C17" i="1" l="1"/>
  <c r="AP12" i="1" l="1"/>
  <c r="AG12" i="1"/>
  <c r="AH12" i="1"/>
  <c r="AB12" i="1"/>
  <c r="AD15" i="1"/>
  <c r="AK14" i="1"/>
  <c r="AN13" i="1"/>
  <c r="AA13" i="1"/>
  <c r="D15" i="1"/>
  <c r="AM13" i="1"/>
  <c r="AH13" i="1"/>
  <c r="AG15" i="1"/>
  <c r="AP14" i="1"/>
  <c r="AR14" i="1"/>
  <c r="AB15" i="1"/>
  <c r="AI12" i="1"/>
  <c r="AN12" i="1"/>
  <c r="AD12" i="1"/>
  <c r="AF12" i="1"/>
  <c r="AJ15" i="1"/>
  <c r="AN14" i="1"/>
  <c r="AE13" i="1"/>
  <c r="AK15" i="1"/>
  <c r="AH14" i="1"/>
  <c r="AP15" i="1"/>
  <c r="AQ12" i="1"/>
  <c r="AS12" i="1"/>
  <c r="AE12" i="1"/>
  <c r="AO12" i="1"/>
  <c r="AL13" i="1"/>
  <c r="AI15" i="1"/>
  <c r="AJ13" i="1"/>
  <c r="AG14" i="1"/>
  <c r="AF14" i="1"/>
  <c r="AO15" i="1"/>
  <c r="AI13" i="1"/>
  <c r="AF15" i="1"/>
  <c r="AG13" i="1"/>
  <c r="AS15" i="1"/>
  <c r="AS13" i="1"/>
  <c r="AA12" i="1"/>
  <c r="AT12" i="1"/>
  <c r="AR12" i="1"/>
  <c r="AK12" i="1"/>
  <c r="AL14" i="1"/>
  <c r="AK13" i="1"/>
  <c r="AE15" i="1"/>
  <c r="AE14" i="1"/>
  <c r="AH15" i="1"/>
  <c r="AP13" i="1"/>
  <c r="AC14" i="1"/>
  <c r="AI14" i="1"/>
  <c r="AD14" i="1"/>
  <c r="AF13" i="1"/>
  <c r="AB14" i="1"/>
  <c r="D14" i="1"/>
  <c r="AT13" i="1"/>
  <c r="AM15" i="1"/>
  <c r="AS14" i="1"/>
  <c r="D12" i="1"/>
  <c r="AA15" i="1"/>
  <c r="AC13" i="1"/>
  <c r="AM14" i="1"/>
  <c r="AL15" i="1"/>
  <c r="AQ15" i="1"/>
  <c r="AC15" i="1"/>
  <c r="AR15" i="1"/>
  <c r="AT15" i="1"/>
  <c r="AA14" i="1"/>
  <c r="AN15" i="1"/>
  <c r="AD13" i="1"/>
  <c r="AC12" i="1"/>
  <c r="AR13" i="1"/>
  <c r="AJ14" i="1"/>
  <c r="AM12" i="1"/>
  <c r="AT14" i="1"/>
  <c r="AO14" i="1"/>
  <c r="AQ14" i="1"/>
  <c r="AJ12" i="1"/>
  <c r="AL12" i="1"/>
  <c r="D13" i="1"/>
  <c r="AQ13" i="1"/>
  <c r="AB13" i="1"/>
  <c r="AO13" i="1"/>
  <c r="AL17" i="1" l="1"/>
  <c r="AL18" i="1" s="1"/>
  <c r="AC17" i="1"/>
  <c r="AC18" i="1" s="1"/>
  <c r="G17" i="1" s="1"/>
  <c r="G18" i="1" s="1"/>
  <c r="AK17" i="1"/>
  <c r="AK18" i="1" s="1"/>
  <c r="AO17" i="1"/>
  <c r="AO18" i="1" s="1"/>
  <c r="AF17" i="1"/>
  <c r="AF18" i="1" s="1"/>
  <c r="AB17" i="1"/>
  <c r="AB18" i="1" s="1"/>
  <c r="E19" i="1" s="1"/>
  <c r="D17" i="1"/>
  <c r="AR17" i="1"/>
  <c r="AR18" i="1" s="1"/>
  <c r="AE17" i="1"/>
  <c r="AE18" i="1" s="1"/>
  <c r="I17" i="1" s="1"/>
  <c r="I18" i="1" s="1"/>
  <c r="AD17" i="1"/>
  <c r="AD18" i="1" s="1"/>
  <c r="AH17" i="1"/>
  <c r="AH18" i="1" s="1"/>
  <c r="AM17" i="1"/>
  <c r="AM18" i="1" s="1"/>
  <c r="AT17" i="1"/>
  <c r="AT18" i="1" s="1"/>
  <c r="AS17" i="1"/>
  <c r="AS18" i="1" s="1"/>
  <c r="AN17" i="1"/>
  <c r="AN18" i="1" s="1"/>
  <c r="AG17" i="1"/>
  <c r="AG18" i="1" s="1"/>
  <c r="K17" i="1" s="1"/>
  <c r="K18" i="1" s="1"/>
  <c r="AJ17" i="1"/>
  <c r="AJ18" i="1" s="1"/>
  <c r="AA17" i="1"/>
  <c r="AA18" i="1" s="1"/>
  <c r="E17" i="1" s="1"/>
  <c r="E18" i="1" s="1"/>
  <c r="AQ17" i="1"/>
  <c r="AQ18" i="1" s="1"/>
  <c r="AI17" i="1"/>
  <c r="AI18" i="1" s="1"/>
  <c r="AP17" i="1"/>
  <c r="AP18" i="1" s="1"/>
  <c r="E20" i="1" l="1"/>
  <c r="G19" i="1"/>
  <c r="G20" i="1" l="1"/>
  <c r="I19" i="1"/>
  <c r="I20" i="1" l="1"/>
  <c r="K19" i="1"/>
  <c r="K20" i="1" s="1"/>
</calcChain>
</file>

<file path=xl/sharedStrings.xml><?xml version="1.0" encoding="utf-8"?>
<sst xmlns="http://schemas.openxmlformats.org/spreadsheetml/2006/main" count="85" uniqueCount="49">
  <si>
    <t>CRONOGRAMA FÍSICO FINANCEIRO</t>
  </si>
  <si>
    <t>ÍTEM</t>
  </si>
  <si>
    <t>DISCRIMINAÇÃO DOS SERVIÇOS</t>
  </si>
  <si>
    <t>VALOR DOS SERVIÇOS (R$)</t>
  </si>
  <si>
    <t>PESO</t>
  </si>
  <si>
    <t>MÊS 1</t>
  </si>
  <si>
    <t>MÊS 2</t>
  </si>
  <si>
    <t>MÊS 3</t>
  </si>
  <si>
    <t>MÊS 4</t>
  </si>
  <si>
    <t>MÊS 5</t>
  </si>
  <si>
    <t>MÊS 6</t>
  </si>
  <si>
    <t>MÊS 7</t>
  </si>
  <si>
    <t>SERVIÇOS A EXECUTAR (%)</t>
  </si>
  <si>
    <t>MÊS 8</t>
  </si>
  <si>
    <t>MÊS 9</t>
  </si>
  <si>
    <t>No mês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</si>
  <si>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</si>
  <si>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</si>
  <si>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</si>
  <si>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</si>
  <si>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</si>
  <si>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</si>
  <si>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</si>
  <si>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</si>
  <si>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</si>
  <si>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</si>
  <si>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Acum.</t>
  </si>
  <si>
    <t>MÊS 10</t>
  </si>
  <si>
    <t>no mês</t>
  </si>
  <si>
    <t>acum.</t>
  </si>
  <si>
    <t>TOTAL SIMPLES (R$)</t>
  </si>
  <si>
    <t>TOTAL SIMPLES (%)</t>
  </si>
  <si>
    <t>TOTAL ACUMULADO (%)</t>
  </si>
  <si>
    <t>TOTAL ACUMULADO (R$)</t>
  </si>
  <si>
    <t>LOCAL:</t>
  </si>
  <si>
    <t>MUNICÍPIO:</t>
  </si>
  <si>
    <r>
      <rPr>
        <b/>
        <sz val="11"/>
        <color theme="1"/>
        <rFont val="Calibri"/>
        <family val="2"/>
        <scheme val="minor"/>
      </rPr>
      <t>OBRA</t>
    </r>
    <r>
      <rPr>
        <sz val="11"/>
        <color theme="1"/>
        <rFont val="Calibri"/>
        <family val="2"/>
        <scheme val="minor"/>
      </rPr>
      <t xml:space="preserve">: </t>
    </r>
  </si>
  <si>
    <t>_____________________________________________</t>
  </si>
  <si>
    <t>AMERIOS (Associação dos Municípios do Entre Rios)</t>
  </si>
  <si>
    <t>ÁREA INDUSTRIAL</t>
  </si>
  <si>
    <t>BOM JESUS DO OESTE / SC</t>
  </si>
  <si>
    <t>Ramal de entrada de energia</t>
  </si>
  <si>
    <t xml:space="preserve">Instalações Campo </t>
  </si>
  <si>
    <t>Instalações Praça</t>
  </si>
  <si>
    <t>Instalações Campo de Areia</t>
  </si>
  <si>
    <t>ILUMINAÇÃO DA PRAÇA MUNICIPAL</t>
  </si>
  <si>
    <t>Glauber Sartori Gandolfi</t>
  </si>
  <si>
    <t>Engenheiro Eletricista – CREA/SC 103070-7</t>
  </si>
  <si>
    <t>Bom Jesus do Oeste (SC), Março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</si>
</sst>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R$&quot;\ * #,##0.00_-;\-&quot;R$&quot;\ * #,##0.00_-;_-&quot;R$&quot;\ * &quot;-&quot;??_-;_-@_-"/>
    <numFmt numFmtId="164" formatCode="&quot;R$&quot;\ #,##0.00"/>
    <numFmt numFmtId="165" formatCode="_ &quot;R$&quot;* #\,##0\.00_ ;_ &quot;R$&quot;* \-#\,##0\.00_ ;_ &quot;R$&quot;* &quot;-&quot;??_ ;_ @_ "/>
    <numFmt numFmtId="166" formatCode="_ * #\,##0\.00_ ;_ * \-#\,##0\.00_ ;_ * &quot;-&quot;??_ ;_ @_ "/>
    <numFmt numFmtId="167" formatCode="0.00;\-0.00;;@"/>
    <numFmt numFmtId="169" formatCode="0.00%;\-0.00;;@"/>
    <numFmt numFmtId="170" formatCode="0.00\ &quot;%&quot;;\-0.00;;@"/>
    <numFmt numFmtId="171" formatCode="&quot; R$&quot;\ 0.00;\-0.00;;@"/>
    <numFmt numFmtId="172" formatCode="&quot; R$&quot;\ ###,###.00;\-0.0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indexed="18"/>
      <name val="Arial Narrow"/>
      <family val="2"/>
    </font>
    <font>
      <b/>
      <sz val="10"/>
      <name val="Arial Narrow"/>
      <family val="2"/>
    </font>
    <font>
      <u/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i/>
      <sz val="10"/>
      <name val="Arial Narrow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1" fillId="0" borderId="0"/>
  </cellStyleXfs>
  <cellXfs count="104">
    <xf numFmtId="0" fontId="0" fillId="0" borderId="0" xfId="0"/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/>
    <xf numFmtId="2" fontId="4" fillId="0" borderId="1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1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Border="1"/>
    <xf numFmtId="0" fontId="0" fillId="0" borderId="16" xfId="0" applyBorder="1"/>
    <xf numFmtId="0" fontId="0" fillId="0" borderId="27" xfId="0" applyBorder="1"/>
    <xf numFmtId="0" fontId="0" fillId="0" borderId="30" xfId="0" applyBorder="1"/>
    <xf numFmtId="0" fontId="4" fillId="3" borderId="29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167" fontId="4" fillId="0" borderId="2" xfId="0" applyNumberFormat="1" applyFont="1" applyFill="1" applyBorder="1" applyAlignment="1">
      <alignment horizontal="center" vertical="center"/>
    </xf>
    <xf numFmtId="167" fontId="4" fillId="0" borderId="3" xfId="0" applyNumberFormat="1" applyFont="1" applyFill="1" applyBorder="1" applyAlignment="1">
      <alignment horizontal="center" vertical="center"/>
    </xf>
    <xf numFmtId="167" fontId="4" fillId="0" borderId="19" xfId="0" applyNumberFormat="1" applyFont="1" applyFill="1" applyBorder="1" applyAlignment="1">
      <alignment horizontal="center" vertical="center"/>
    </xf>
    <xf numFmtId="167" fontId="4" fillId="0" borderId="20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0" xfId="1"/>
    <xf numFmtId="0" fontId="7" fillId="0" borderId="0" xfId="1" applyFont="1" applyBorder="1" applyAlignment="1"/>
    <xf numFmtId="169" fontId="4" fillId="0" borderId="18" xfId="0" applyNumberFormat="1" applyFont="1" applyFill="1" applyBorder="1" applyAlignment="1">
      <alignment horizontal="center" vertical="center"/>
    </xf>
    <xf numFmtId="0" fontId="10" fillId="0" borderId="0" xfId="0" applyFont="1" applyAlignment="1"/>
    <xf numFmtId="0" fontId="7" fillId="0" borderId="0" xfId="1" applyFont="1" applyAlignment="1"/>
    <xf numFmtId="0" fontId="9" fillId="0" borderId="0" xfId="1" applyFont="1" applyAlignment="1"/>
    <xf numFmtId="0" fontId="5" fillId="0" borderId="0" xfId="0" applyFont="1" applyBorder="1" applyAlignment="1">
      <alignment horizontal="left"/>
    </xf>
    <xf numFmtId="0" fontId="2" fillId="0" borderId="0" xfId="0" applyFont="1" applyAlignment="1"/>
    <xf numFmtId="0" fontId="5" fillId="3" borderId="13" xfId="0" applyFont="1" applyFill="1" applyBorder="1" applyAlignment="1"/>
    <xf numFmtId="0" fontId="5" fillId="3" borderId="14" xfId="0" applyFont="1" applyFill="1" applyBorder="1" applyAlignment="1"/>
    <xf numFmtId="164" fontId="5" fillId="2" borderId="35" xfId="0" applyNumberFormat="1" applyFont="1" applyFill="1" applyBorder="1" applyAlignment="1">
      <alignment horizontal="center" vertical="center"/>
    </xf>
    <xf numFmtId="10" fontId="5" fillId="2" borderId="3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0" fillId="0" borderId="37" xfId="0" applyBorder="1"/>
    <xf numFmtId="0" fontId="4" fillId="3" borderId="21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3" fillId="0" borderId="0" xfId="1" applyFont="1" applyAlignment="1"/>
    <xf numFmtId="0" fontId="14" fillId="0" borderId="0" xfId="0" applyFont="1"/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/>
    <xf numFmtId="0" fontId="4" fillId="0" borderId="26" xfId="0" applyFont="1" applyFill="1" applyBorder="1" applyAlignment="1">
      <alignment horizontal="center"/>
    </xf>
    <xf numFmtId="0" fontId="4" fillId="0" borderId="5" xfId="0" applyFont="1" applyFill="1" applyBorder="1"/>
    <xf numFmtId="44" fontId="4" fillId="0" borderId="22" xfId="0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/>
    <xf numFmtId="0" fontId="8" fillId="0" borderId="0" xfId="1" applyFont="1" applyFill="1"/>
    <xf numFmtId="0" fontId="7" fillId="0" borderId="0" xfId="1" applyFont="1" applyFill="1"/>
    <xf numFmtId="0" fontId="0" fillId="0" borderId="0" xfId="0" applyFill="1"/>
    <xf numFmtId="167" fontId="4" fillId="0" borderId="40" xfId="0" applyNumberFormat="1" applyFont="1" applyFill="1" applyBorder="1" applyAlignment="1">
      <alignment horizontal="center" vertical="center"/>
    </xf>
    <xf numFmtId="167" fontId="4" fillId="0" borderId="34" xfId="0" applyNumberFormat="1" applyFont="1" applyFill="1" applyBorder="1" applyAlignment="1">
      <alignment horizontal="center" vertical="center"/>
    </xf>
    <xf numFmtId="0" fontId="0" fillId="0" borderId="45" xfId="0" applyBorder="1"/>
    <xf numFmtId="0" fontId="0" fillId="0" borderId="44" xfId="0" applyBorder="1"/>
    <xf numFmtId="171" fontId="5" fillId="0" borderId="34" xfId="0" applyNumberFormat="1" applyFont="1" applyFill="1" applyBorder="1" applyAlignment="1">
      <alignment horizontal="center" vertical="center"/>
    </xf>
    <xf numFmtId="171" fontId="5" fillId="0" borderId="32" xfId="0" applyNumberFormat="1" applyFont="1" applyFill="1" applyBorder="1" applyAlignment="1">
      <alignment horizontal="center" vertical="center"/>
    </xf>
    <xf numFmtId="4" fontId="12" fillId="1" borderId="25" xfId="5" applyNumberFormat="1" applyFont="1" applyFill="1" applyBorder="1" applyAlignment="1" applyProtection="1">
      <alignment vertical="center"/>
      <protection hidden="1"/>
    </xf>
    <xf numFmtId="4" fontId="12" fillId="1" borderId="13" xfId="0" applyNumberFormat="1" applyFont="1" applyFill="1" applyBorder="1" applyAlignment="1" applyProtection="1">
      <alignment vertical="center"/>
      <protection hidden="1"/>
    </xf>
    <xf numFmtId="172" fontId="5" fillId="0" borderId="36" xfId="0" applyNumberFormat="1" applyFont="1" applyFill="1" applyBorder="1" applyAlignment="1">
      <alignment horizontal="center" vertical="center"/>
    </xf>
    <xf numFmtId="172" fontId="5" fillId="0" borderId="43" xfId="0" applyNumberFormat="1" applyFont="1" applyFill="1" applyBorder="1" applyAlignment="1">
      <alignment horizontal="center" vertical="center"/>
    </xf>
    <xf numFmtId="172" fontId="5" fillId="0" borderId="41" xfId="0" applyNumberFormat="1" applyFont="1" applyFill="1" applyBorder="1" applyAlignment="1">
      <alignment horizontal="center" vertical="center"/>
    </xf>
    <xf numFmtId="172" fontId="5" fillId="0" borderId="32" xfId="0" applyNumberFormat="1" applyFont="1" applyFill="1" applyBorder="1" applyAlignment="1">
      <alignment horizontal="center" vertical="center"/>
    </xf>
    <xf numFmtId="170" fontId="5" fillId="0" borderId="18" xfId="0" applyNumberFormat="1" applyFont="1" applyFill="1" applyBorder="1" applyAlignment="1">
      <alignment horizontal="center" vertical="center"/>
    </xf>
    <xf numFmtId="170" fontId="5" fillId="0" borderId="34" xfId="0" applyNumberFormat="1" applyFont="1" applyFill="1" applyBorder="1" applyAlignment="1">
      <alignment horizontal="center" vertical="center"/>
    </xf>
    <xf numFmtId="170" fontId="5" fillId="0" borderId="33" xfId="0" applyNumberFormat="1" applyFont="1" applyFill="1" applyBorder="1" applyAlignment="1">
      <alignment horizontal="center" vertical="center"/>
    </xf>
    <xf numFmtId="170" fontId="5" fillId="0" borderId="42" xfId="0" applyNumberFormat="1" applyFont="1" applyFill="1" applyBorder="1" applyAlignment="1">
      <alignment horizontal="center" vertical="center"/>
    </xf>
    <xf numFmtId="172" fontId="4" fillId="0" borderId="32" xfId="0" applyNumberFormat="1" applyFont="1" applyFill="1" applyBorder="1" applyAlignment="1">
      <alignment horizontal="center" vertical="center"/>
    </xf>
    <xf numFmtId="172" fontId="4" fillId="0" borderId="20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170" fontId="5" fillId="0" borderId="32" xfId="0" applyNumberFormat="1" applyFont="1" applyFill="1" applyBorder="1" applyAlignment="1">
      <alignment horizontal="center" vertical="center"/>
    </xf>
    <xf numFmtId="170" fontId="4" fillId="0" borderId="35" xfId="0" applyNumberFormat="1" applyFont="1" applyFill="1" applyBorder="1" applyAlignment="1">
      <alignment horizontal="center" vertical="center"/>
    </xf>
    <xf numFmtId="171" fontId="4" fillId="0" borderId="32" xfId="0" applyNumberFormat="1" applyFont="1" applyFill="1" applyBorder="1" applyAlignment="1">
      <alignment horizontal="center" vertical="center"/>
    </xf>
    <xf numFmtId="170" fontId="4" fillId="0" borderId="38" xfId="0" applyNumberFormat="1" applyFont="1" applyFill="1" applyBorder="1" applyAlignment="1">
      <alignment horizontal="center" vertical="center"/>
    </xf>
    <xf numFmtId="170" fontId="4" fillId="0" borderId="32" xfId="0" applyNumberFormat="1" applyFont="1" applyFill="1" applyBorder="1" applyAlignment="1">
      <alignment horizontal="center" vertical="center"/>
    </xf>
    <xf numFmtId="172" fontId="4" fillId="0" borderId="34" xfId="0" applyNumberFormat="1" applyFont="1" applyFill="1" applyBorder="1" applyAlignment="1">
      <alignment horizontal="center" vertical="center"/>
    </xf>
    <xf numFmtId="171" fontId="4" fillId="0" borderId="34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170" fontId="4" fillId="0" borderId="39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5" fillId="3" borderId="2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170" fontId="4" fillId="0" borderId="40" xfId="0" applyNumberFormat="1" applyFont="1" applyFill="1" applyBorder="1" applyAlignment="1">
      <alignment horizontal="center" vertical="center"/>
    </xf>
    <xf numFmtId="170" fontId="4" fillId="0" borderId="3" xfId="0" applyNumberFormat="1" applyFont="1" applyFill="1" applyBorder="1" applyAlignment="1">
      <alignment horizontal="center" vertical="center"/>
    </xf>
  </cellXfs>
  <cellStyles count="6">
    <cellStyle name="Moeda 2" xfId="2"/>
    <cellStyle name="Normal" xfId="0" builtinId="0"/>
    <cellStyle name="Normal 2" xfId="1"/>
    <cellStyle name="Normal_Plan1" xfId="5"/>
    <cellStyle name="Porcentagem 2" xfId="3"/>
    <cellStyle name="Vírgula 2" xfId="4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abSelected="1" zoomScaleNormal="100" zoomScalePageLayoutView="85" workbookViewId="0">
      <selection activeCell="I26" sqref="I26"/>
    </sheetView>
  </sheetViews>
  <sheetFormatPr defaultRowHeight="15" x14ac:dyDescent="0.25"/>
  <cols>
    <col min="1" max="1" width="11.7109375" customWidth="1"/>
    <col min="2" max="2" width="43.7109375" customWidth="1"/>
    <col min="3" max="3" width="12.42578125" customWidth="1"/>
    <col min="4" max="4" width="7.5703125" customWidth="1"/>
    <col min="5" max="5" width="6.7109375" customWidth="1"/>
    <col min="6" max="26" width="6.5703125" customWidth="1"/>
  </cols>
  <sheetData>
    <row r="1" spans="1:46" ht="18.75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32"/>
      <c r="V1" s="32"/>
      <c r="W1" s="32"/>
      <c r="X1" s="32"/>
      <c r="Y1" s="6"/>
      <c r="Z1" s="6"/>
    </row>
    <row r="2" spans="1:46" ht="0.75" customHeigh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2"/>
      <c r="V2" s="32"/>
      <c r="W2" s="32"/>
      <c r="X2" s="32"/>
      <c r="Y2" s="37"/>
      <c r="Z2" s="37"/>
    </row>
    <row r="3" spans="1:46" x14ac:dyDescent="0.25">
      <c r="A3" t="s">
        <v>36</v>
      </c>
      <c r="B3" t="s">
        <v>45</v>
      </c>
    </row>
    <row r="4" spans="1:46" ht="5.25" hidden="1" customHeight="1" x14ac:dyDescent="0.25"/>
    <row r="5" spans="1:46" x14ac:dyDescent="0.25">
      <c r="A5" s="42" t="s">
        <v>34</v>
      </c>
      <c r="B5" t="s">
        <v>39</v>
      </c>
    </row>
    <row r="6" spans="1:46" ht="2.25" customHeight="1" x14ac:dyDescent="0.25"/>
    <row r="7" spans="1:46" x14ac:dyDescent="0.25">
      <c r="A7" s="42" t="s">
        <v>35</v>
      </c>
      <c r="B7" t="s">
        <v>40</v>
      </c>
    </row>
    <row r="8" spans="1:46" ht="3.75" customHeight="1" thickBot="1" x14ac:dyDescent="0.3"/>
    <row r="9" spans="1:46" ht="15.75" thickBot="1" x14ac:dyDescent="0.3">
      <c r="A9" s="95" t="s">
        <v>1</v>
      </c>
      <c r="B9" s="98" t="s">
        <v>2</v>
      </c>
      <c r="C9" s="95" t="s">
        <v>3</v>
      </c>
      <c r="D9" s="95" t="s">
        <v>4</v>
      </c>
      <c r="E9" s="38"/>
      <c r="F9" s="39"/>
      <c r="G9" s="39" t="s">
        <v>12</v>
      </c>
      <c r="H9" s="39"/>
      <c r="I9" s="39"/>
      <c r="J9" s="39"/>
      <c r="K9" s="39"/>
      <c r="L9" s="40"/>
      <c r="M9" s="39"/>
      <c r="N9" s="40"/>
      <c r="O9" s="39"/>
      <c r="P9" s="39"/>
      <c r="Q9" s="39"/>
      <c r="R9" s="39"/>
      <c r="S9" s="39"/>
      <c r="T9" s="40"/>
      <c r="U9" s="33"/>
      <c r="V9" s="33"/>
      <c r="W9" s="33"/>
      <c r="X9" s="34"/>
      <c r="Y9" s="3"/>
      <c r="Z9" s="4"/>
    </row>
    <row r="10" spans="1:46" ht="15.75" customHeight="1" thickBot="1" x14ac:dyDescent="0.3">
      <c r="A10" s="96"/>
      <c r="B10" s="99"/>
      <c r="C10" s="96"/>
      <c r="D10" s="96"/>
      <c r="E10" s="86" t="s">
        <v>5</v>
      </c>
      <c r="F10" s="87"/>
      <c r="G10" s="94" t="s">
        <v>6</v>
      </c>
      <c r="H10" s="101"/>
      <c r="I10" s="86" t="s">
        <v>7</v>
      </c>
      <c r="J10" s="87"/>
      <c r="K10" s="94" t="s">
        <v>8</v>
      </c>
      <c r="L10" s="87"/>
      <c r="M10" s="94" t="s">
        <v>9</v>
      </c>
      <c r="N10" s="87"/>
      <c r="O10" s="94" t="s">
        <v>10</v>
      </c>
      <c r="P10" s="87"/>
      <c r="Q10" s="86" t="s">
        <v>11</v>
      </c>
      <c r="R10" s="87"/>
      <c r="S10" s="86" t="s">
        <v>13</v>
      </c>
      <c r="T10" s="87"/>
      <c r="U10" s="86" t="s">
        <v>14</v>
      </c>
      <c r="V10" s="87"/>
      <c r="W10" s="86" t="s">
        <v>27</v>
      </c>
      <c r="X10" s="87"/>
      <c r="Y10" s="7"/>
      <c r="Z10" s="7"/>
      <c r="AA10" s="88" t="s">
        <v>16</v>
      </c>
      <c r="AB10" s="89"/>
      <c r="AC10" s="88" t="s">
        <v>17</v>
      </c>
      <c r="AD10" s="91"/>
      <c r="AE10" s="88" t="s">
        <v>18</v>
      </c>
      <c r="AF10" s="91"/>
      <c r="AG10" s="88" t="s">
        <v>19</v>
      </c>
      <c r="AH10" s="91"/>
      <c r="AI10" s="88" t="s">
        <v>20</v>
      </c>
      <c r="AJ10" s="91"/>
      <c r="AK10" s="88" t="s">
        <v>21</v>
      </c>
      <c r="AL10" s="91"/>
      <c r="AM10" s="88" t="s">
        <v>22</v>
      </c>
      <c r="AN10" s="91"/>
      <c r="AO10" s="88" t="s">
        <v>23</v>
      </c>
      <c r="AP10" s="91"/>
      <c r="AQ10" s="88" t="s">
        <v>24</v>
      </c>
      <c r="AR10" s="91"/>
      <c r="AS10" s="88" t="s">
        <v>25</v>
      </c>
      <c r="AT10" s="91"/>
    </row>
    <row r="11" spans="1:46" ht="15.75" thickBot="1" x14ac:dyDescent="0.3">
      <c r="A11" s="97"/>
      <c r="B11" s="100"/>
      <c r="C11" s="97"/>
      <c r="D11" s="97"/>
      <c r="E11" s="16" t="s">
        <v>15</v>
      </c>
      <c r="F11" s="17" t="s">
        <v>26</v>
      </c>
      <c r="G11" s="16" t="s">
        <v>15</v>
      </c>
      <c r="H11" s="17" t="s">
        <v>26</v>
      </c>
      <c r="I11" s="16" t="s">
        <v>15</v>
      </c>
      <c r="J11" s="17" t="s">
        <v>26</v>
      </c>
      <c r="K11" s="16" t="s">
        <v>15</v>
      </c>
      <c r="L11" s="17" t="s">
        <v>26</v>
      </c>
      <c r="M11" s="44" t="s">
        <v>15</v>
      </c>
      <c r="N11" s="45" t="s">
        <v>26</v>
      </c>
      <c r="O11" s="44" t="s">
        <v>15</v>
      </c>
      <c r="P11" s="17" t="s">
        <v>26</v>
      </c>
      <c r="Q11" s="16" t="s">
        <v>15</v>
      </c>
      <c r="R11" s="17" t="s">
        <v>26</v>
      </c>
      <c r="S11" s="16" t="s">
        <v>15</v>
      </c>
      <c r="T11" s="17" t="s">
        <v>26</v>
      </c>
      <c r="U11" s="16" t="s">
        <v>15</v>
      </c>
      <c r="V11" s="17" t="s">
        <v>26</v>
      </c>
      <c r="W11" s="16" t="s">
        <v>15</v>
      </c>
      <c r="X11" s="17" t="s">
        <v>26</v>
      </c>
      <c r="Y11" s="8"/>
      <c r="Z11" s="8"/>
      <c r="AA11" s="23" t="s">
        <v>28</v>
      </c>
      <c r="AB11" s="2" t="s">
        <v>29</v>
      </c>
      <c r="AC11" s="10" t="s">
        <v>28</v>
      </c>
      <c r="AD11" s="11" t="s">
        <v>29</v>
      </c>
      <c r="AE11" s="10" t="s">
        <v>28</v>
      </c>
      <c r="AF11" s="11" t="s">
        <v>29</v>
      </c>
      <c r="AG11" s="10" t="s">
        <v>28</v>
      </c>
      <c r="AH11" s="11" t="s">
        <v>29</v>
      </c>
      <c r="AI11" s="10" t="s">
        <v>28</v>
      </c>
      <c r="AJ11" s="11" t="s">
        <v>29</v>
      </c>
      <c r="AK11" s="10" t="s">
        <v>28</v>
      </c>
      <c r="AL11" s="11" t="s">
        <v>29</v>
      </c>
      <c r="AM11" s="10" t="s">
        <v>28</v>
      </c>
      <c r="AN11" s="11" t="s">
        <v>29</v>
      </c>
      <c r="AO11" s="10" t="s">
        <v>28</v>
      </c>
      <c r="AP11" s="11" t="s">
        <v>29</v>
      </c>
      <c r="AQ11" s="10" t="s">
        <v>28</v>
      </c>
      <c r="AR11" s="11" t="s">
        <v>29</v>
      </c>
      <c r="AS11" s="10" t="s">
        <v>28</v>
      </c>
      <c r="AT11" s="11" t="s">
        <v>29</v>
      </c>
    </row>
    <row r="12" spans="1:46" x14ac:dyDescent="0.25">
      <c r="A12" s="50">
        <v>1</v>
      </c>
      <c r="B12" s="51" t="s">
        <v>41</v>
      </c>
      <c r="C12" s="52">
        <v>3681.99</v>
      </c>
      <c r="D12" s="24">
        <f>C12/$C$17</f>
        <v>9.3729953139987415E-2</v>
      </c>
      <c r="E12" s="18">
        <v>100</v>
      </c>
      <c r="F12" s="19">
        <v>100</v>
      </c>
      <c r="G12" s="18"/>
      <c r="H12" s="19"/>
      <c r="I12" s="18"/>
      <c r="J12" s="19"/>
      <c r="K12" s="18"/>
      <c r="L12" s="19"/>
      <c r="M12" s="57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9"/>
      <c r="Z12" s="9"/>
      <c r="AA12" s="12">
        <f>(((E12/100)*C12)/$C$17)</f>
        <v>9.3729953139987415E-2</v>
      </c>
      <c r="AB12" s="13">
        <f>(((F12/100)*C12)/$C$17)</f>
        <v>9.3729953139987415E-2</v>
      </c>
      <c r="AC12" s="12">
        <f>(((G12/100)*C12)/$C$17)</f>
        <v>0</v>
      </c>
      <c r="AD12" s="13">
        <f>(((H12/100)*C12)/$C$17)</f>
        <v>0</v>
      </c>
      <c r="AE12" s="12">
        <f>(((I12/100)*C12)/$C$17)</f>
        <v>0</v>
      </c>
      <c r="AF12" s="13">
        <f>(((J12/100)*C12)/$C$17)</f>
        <v>0</v>
      </c>
      <c r="AG12" s="12">
        <f>(((K12/100)*C12)/$C$17)</f>
        <v>0</v>
      </c>
      <c r="AH12" s="13">
        <f>(((L12/100)*C12)/$C$17)</f>
        <v>0</v>
      </c>
      <c r="AI12" s="12">
        <f>(((M12/100)*C12)/$C$17)</f>
        <v>0</v>
      </c>
      <c r="AJ12" s="13">
        <f>(((N12/100)*C12)/$C$17)</f>
        <v>0</v>
      </c>
      <c r="AK12" s="12">
        <f>(((O12/100)*C12)/$C$17)</f>
        <v>0</v>
      </c>
      <c r="AL12" s="13">
        <f>(((P12/100)*C12)/$C$17)</f>
        <v>0</v>
      </c>
      <c r="AM12" s="12">
        <f>(((Q12/100)*C12)/$C$17)</f>
        <v>0</v>
      </c>
      <c r="AN12" s="13">
        <f>(((R12/100)*C12)/$C$17)</f>
        <v>0</v>
      </c>
      <c r="AO12" s="12">
        <f>(((S12/100)*C12)/$C$17)</f>
        <v>0</v>
      </c>
      <c r="AP12" s="13">
        <f>(((T12/100)*C12)/$C$17)</f>
        <v>0</v>
      </c>
      <c r="AQ12" s="12">
        <f>(((U12/100)*C12)/$C$17)</f>
        <v>0</v>
      </c>
      <c r="AR12" s="13">
        <f>(((V12/100)*C12)/$C$17)</f>
        <v>0</v>
      </c>
      <c r="AS12" s="12">
        <f>(((W12/100)*C12)/$C$17)</f>
        <v>0</v>
      </c>
      <c r="AT12" s="13">
        <f>(((X12/100)*C12)/$C$17)</f>
        <v>0</v>
      </c>
    </row>
    <row r="13" spans="1:46" x14ac:dyDescent="0.25">
      <c r="A13" s="48">
        <v>2</v>
      </c>
      <c r="B13" s="49" t="s">
        <v>42</v>
      </c>
      <c r="C13" s="52">
        <v>12470.31</v>
      </c>
      <c r="D13" s="27">
        <f>C13/$C$17</f>
        <v>0.31744832874101137</v>
      </c>
      <c r="E13" s="20">
        <v>50</v>
      </c>
      <c r="F13" s="21">
        <v>50</v>
      </c>
      <c r="G13" s="20">
        <v>50</v>
      </c>
      <c r="H13" s="21">
        <v>100</v>
      </c>
      <c r="I13" s="20"/>
      <c r="J13" s="21"/>
      <c r="K13" s="20"/>
      <c r="L13" s="21"/>
      <c r="M13" s="58"/>
      <c r="N13" s="21"/>
      <c r="O13" s="20"/>
      <c r="P13" s="21">
        <f t="shared" ref="P13:P15" si="0">IF((N13=100),0,O13+N13)</f>
        <v>0</v>
      </c>
      <c r="Q13" s="20"/>
      <c r="R13" s="21">
        <f t="shared" ref="R13:R15" si="1">IF((P13=100),0,Q13+P13)</f>
        <v>0</v>
      </c>
      <c r="S13" s="20"/>
      <c r="T13" s="21">
        <f t="shared" ref="T13:T15" si="2">IF((R13=100),0,S13+R13)</f>
        <v>0</v>
      </c>
      <c r="U13" s="20"/>
      <c r="V13" s="21">
        <f t="shared" ref="V13:V15" si="3">IF((T13=100),0,U13+T13)</f>
        <v>0</v>
      </c>
      <c r="W13" s="20"/>
      <c r="X13" s="21">
        <f t="shared" ref="X13:X15" si="4">IF((V13=100),0,W13+V13)</f>
        <v>0</v>
      </c>
      <c r="Y13" s="9"/>
      <c r="Z13" s="9"/>
      <c r="AA13" s="14">
        <f>(((E13/100)*C13)/$C$17)</f>
        <v>0.15872416437050568</v>
      </c>
      <c r="AB13" s="15">
        <f>(((F13/100)*C13)/$C$17)</f>
        <v>0.15872416437050568</v>
      </c>
      <c r="AC13" s="14">
        <f>(((G13/100)*C13)/$C$17)</f>
        <v>0.15872416437050568</v>
      </c>
      <c r="AD13" s="15">
        <f>(((H13/100)*C13)/$C$17)</f>
        <v>0.31744832874101137</v>
      </c>
      <c r="AE13" s="14">
        <f>(((I13/100)*C13)/$C$17)</f>
        <v>0</v>
      </c>
      <c r="AF13" s="15">
        <f>(((J13/100)*C13)/$C$17)</f>
        <v>0</v>
      </c>
      <c r="AG13" s="14">
        <f>(((K13/100)*C13)/$C$17)</f>
        <v>0</v>
      </c>
      <c r="AH13" s="15">
        <f>(((L13/100)*C13)/$C$17)</f>
        <v>0</v>
      </c>
      <c r="AI13" s="14">
        <f>(((M13/100)*C13)/$C$17)</f>
        <v>0</v>
      </c>
      <c r="AJ13" s="15">
        <f>(((N13/100)*C13)/$C$17)</f>
        <v>0</v>
      </c>
      <c r="AK13" s="14">
        <f>(((O13/100)*C13)/$C$17)</f>
        <v>0</v>
      </c>
      <c r="AL13" s="15">
        <f>(((P13/100)*C13)/$C$17)</f>
        <v>0</v>
      </c>
      <c r="AM13" s="14">
        <f>(((Q13/100)*C13)/$C$17)</f>
        <v>0</v>
      </c>
      <c r="AN13" s="15">
        <f>(((R13/100)*C13)/$C$17)</f>
        <v>0</v>
      </c>
      <c r="AO13" s="14">
        <f>(((S13/100)*C13)/$C$17)</f>
        <v>0</v>
      </c>
      <c r="AP13" s="15">
        <f>(((T13/100)*C13)/$C$17)</f>
        <v>0</v>
      </c>
      <c r="AQ13" s="14">
        <f>(((U13/100)*C13)/$C$17)</f>
        <v>0</v>
      </c>
      <c r="AR13" s="15">
        <f>(((V13/100)*C13)/$C$17)</f>
        <v>0</v>
      </c>
      <c r="AS13" s="14">
        <f>(((W13/100)*C13)/$C$17)</f>
        <v>0</v>
      </c>
      <c r="AT13" s="15">
        <f>(((X13/100)*C13)/$C$17)</f>
        <v>0</v>
      </c>
    </row>
    <row r="14" spans="1:46" x14ac:dyDescent="0.25">
      <c r="A14" s="48">
        <v>3</v>
      </c>
      <c r="B14" s="49" t="s">
        <v>43</v>
      </c>
      <c r="C14" s="52">
        <v>17905.8</v>
      </c>
      <c r="D14" s="27">
        <f>C14/$C$17</f>
        <v>0.45581595684235604</v>
      </c>
      <c r="E14" s="5"/>
      <c r="F14" s="21"/>
      <c r="G14" s="22">
        <v>50</v>
      </c>
      <c r="H14" s="21">
        <v>50</v>
      </c>
      <c r="I14" s="20">
        <v>50</v>
      </c>
      <c r="J14" s="21">
        <v>100</v>
      </c>
      <c r="K14" s="20"/>
      <c r="L14" s="21"/>
      <c r="M14" s="58"/>
      <c r="N14" s="21"/>
      <c r="O14" s="20">
        <v>0</v>
      </c>
      <c r="P14" s="21">
        <f t="shared" si="0"/>
        <v>0</v>
      </c>
      <c r="Q14" s="20">
        <v>0</v>
      </c>
      <c r="R14" s="21">
        <f t="shared" si="1"/>
        <v>0</v>
      </c>
      <c r="S14" s="20">
        <v>0</v>
      </c>
      <c r="T14" s="21">
        <f t="shared" si="2"/>
        <v>0</v>
      </c>
      <c r="U14" s="20"/>
      <c r="V14" s="21">
        <f t="shared" si="3"/>
        <v>0</v>
      </c>
      <c r="W14" s="20"/>
      <c r="X14" s="21">
        <f t="shared" si="4"/>
        <v>0</v>
      </c>
      <c r="Y14" s="9"/>
      <c r="Z14" s="9"/>
      <c r="AA14" s="14">
        <f>(((E14/100)*C14)/$C$17)</f>
        <v>0</v>
      </c>
      <c r="AB14" s="15">
        <f>(((F14/100)*C14)/$C$17)</f>
        <v>0</v>
      </c>
      <c r="AC14" s="14">
        <f>(((G14/100)*C14)/$C$17)</f>
        <v>0.22790797842117802</v>
      </c>
      <c r="AD14" s="15">
        <f>(((H14/100)*C14)/$C$17)</f>
        <v>0.22790797842117802</v>
      </c>
      <c r="AE14" s="14">
        <f>(((I14/100)*C14)/$C$17)</f>
        <v>0.22790797842117802</v>
      </c>
      <c r="AF14" s="15">
        <f>(((J14/100)*C14)/$C$17)</f>
        <v>0.45581595684235604</v>
      </c>
      <c r="AG14" s="14">
        <f>(((K14/100)*C14)/$C$17)</f>
        <v>0</v>
      </c>
      <c r="AH14" s="15">
        <f>(((L14/100)*C14)/$C$17)</f>
        <v>0</v>
      </c>
      <c r="AI14" s="14">
        <f>(((M14/100)*C14)/$C$17)</f>
        <v>0</v>
      </c>
      <c r="AJ14" s="15">
        <f>(((N14/100)*C14)/$C$17)</f>
        <v>0</v>
      </c>
      <c r="AK14" s="14">
        <f>(((O14/100)*C14)/$C$17)</f>
        <v>0</v>
      </c>
      <c r="AL14" s="15">
        <f>(((P14/100)*C14)/$C$17)</f>
        <v>0</v>
      </c>
      <c r="AM14" s="14">
        <f>(((Q14/100)*C14)/$C$17)</f>
        <v>0</v>
      </c>
      <c r="AN14" s="15">
        <f>(((R14/100)*C14)/$C$17)</f>
        <v>0</v>
      </c>
      <c r="AO14" s="14">
        <f>(((S14/100)*C14)/$C$17)</f>
        <v>0</v>
      </c>
      <c r="AP14" s="15">
        <f>(((T14/100)*C14)/$C$17)</f>
        <v>0</v>
      </c>
      <c r="AQ14" s="14">
        <f>(((U14/100)*C14)/$C$17)</f>
        <v>0</v>
      </c>
      <c r="AR14" s="15">
        <f>(((V14/100)*C14)/$C$17)</f>
        <v>0</v>
      </c>
      <c r="AS14" s="14">
        <f>(((W14/100)*C14)/$C$17)</f>
        <v>0</v>
      </c>
      <c r="AT14" s="15">
        <f>(((X14/100)*C14)/$C$17)</f>
        <v>0</v>
      </c>
    </row>
    <row r="15" spans="1:46" ht="15.75" thickBot="1" x14ac:dyDescent="0.3">
      <c r="A15" s="48">
        <v>4</v>
      </c>
      <c r="B15" s="49" t="s">
        <v>44</v>
      </c>
      <c r="C15" s="52">
        <v>5224.8599999999997</v>
      </c>
      <c r="D15" s="27">
        <f>C15/$C$17</f>
        <v>0.13300576127664512</v>
      </c>
      <c r="E15" s="5"/>
      <c r="F15" s="21"/>
      <c r="G15" s="22"/>
      <c r="H15" s="21"/>
      <c r="I15" s="20">
        <v>100</v>
      </c>
      <c r="J15" s="21">
        <v>100</v>
      </c>
      <c r="K15" s="20"/>
      <c r="L15" s="21"/>
      <c r="M15" s="58"/>
      <c r="N15" s="21"/>
      <c r="O15" s="20">
        <v>0</v>
      </c>
      <c r="P15" s="21">
        <f t="shared" si="0"/>
        <v>0</v>
      </c>
      <c r="Q15" s="20">
        <v>0</v>
      </c>
      <c r="R15" s="21">
        <f t="shared" si="1"/>
        <v>0</v>
      </c>
      <c r="S15" s="20">
        <v>0</v>
      </c>
      <c r="T15" s="21">
        <f t="shared" si="2"/>
        <v>0</v>
      </c>
      <c r="U15" s="20"/>
      <c r="V15" s="21">
        <f t="shared" si="3"/>
        <v>0</v>
      </c>
      <c r="W15" s="20"/>
      <c r="X15" s="21">
        <f t="shared" si="4"/>
        <v>0</v>
      </c>
      <c r="Y15" s="9"/>
      <c r="Z15" s="9"/>
      <c r="AA15" s="14">
        <f>(((E15/100)*C15)/$C$17)</f>
        <v>0</v>
      </c>
      <c r="AB15" s="15">
        <f>(((F15/100)*C15)/$C$17)</f>
        <v>0</v>
      </c>
      <c r="AC15" s="14">
        <f>(((G15/100)*C15)/$C$17)</f>
        <v>0</v>
      </c>
      <c r="AD15" s="15">
        <f>(((H15/100)*C15)/$C$17)</f>
        <v>0</v>
      </c>
      <c r="AE15" s="14">
        <f>(((I15/100)*C15)/$C$17)</f>
        <v>0.13300576127664512</v>
      </c>
      <c r="AF15" s="15">
        <f>(((J15/100)*C15)/$C$17)</f>
        <v>0.13300576127664512</v>
      </c>
      <c r="AG15" s="14">
        <f>(((K15/100)*C15)/$C$17)</f>
        <v>0</v>
      </c>
      <c r="AH15" s="15">
        <f>(((L15/100)*C15)/$C$17)</f>
        <v>0</v>
      </c>
      <c r="AI15" s="14">
        <f>(((M15/100)*C15)/$C$17)</f>
        <v>0</v>
      </c>
      <c r="AJ15" s="15">
        <f>(((N15/100)*C15)/$C$17)</f>
        <v>0</v>
      </c>
      <c r="AK15" s="14">
        <f>(((O15/100)*C15)/$C$17)</f>
        <v>0</v>
      </c>
      <c r="AL15" s="15">
        <f>(((P15/100)*C15)/$C$17)</f>
        <v>0</v>
      </c>
      <c r="AM15" s="14">
        <f>(((Q15/100)*C15)/$C$17)</f>
        <v>0</v>
      </c>
      <c r="AN15" s="15">
        <f>(((R15/100)*C15)/$C$17)</f>
        <v>0</v>
      </c>
      <c r="AO15" s="14">
        <f>(((S15/100)*C15)/$C$17)</f>
        <v>0</v>
      </c>
      <c r="AP15" s="15">
        <f>(((T15/100)*C15)/$C$17)</f>
        <v>0</v>
      </c>
      <c r="AQ15" s="14">
        <f>(((U15/100)*C15)/$C$17)</f>
        <v>0</v>
      </c>
      <c r="AR15" s="15">
        <f>(((V15/100)*C15)/$C$17)</f>
        <v>0</v>
      </c>
      <c r="AS15" s="14">
        <f>(((W15/100)*C15)/$C$17)</f>
        <v>0</v>
      </c>
      <c r="AT15" s="15">
        <f>(((X15/100)*C15)/$C$17)</f>
        <v>0</v>
      </c>
    </row>
    <row r="16" spans="1:46" ht="6.75" customHeight="1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59"/>
      <c r="M16" s="60"/>
      <c r="N16" s="1"/>
      <c r="O16" s="43"/>
      <c r="P16" s="43"/>
      <c r="Q16" s="43"/>
      <c r="R16" s="43"/>
      <c r="S16" s="43"/>
      <c r="T16" s="43"/>
      <c r="AA16" s="14"/>
      <c r="AB16" s="15"/>
      <c r="AC16" s="14"/>
      <c r="AD16" s="15"/>
    </row>
    <row r="17" spans="1:46" ht="15.75" thickBot="1" x14ac:dyDescent="0.3">
      <c r="A17" s="92" t="s">
        <v>31</v>
      </c>
      <c r="B17" s="93"/>
      <c r="C17" s="35">
        <f>SUM(C12:C15)</f>
        <v>39282.959999999999</v>
      </c>
      <c r="D17" s="36">
        <f>SUM(D12:D15)</f>
        <v>1</v>
      </c>
      <c r="E17" s="80">
        <f>AA18</f>
        <v>25.245411751049307</v>
      </c>
      <c r="F17" s="80"/>
      <c r="G17" s="80">
        <f t="shared" ref="G17:K17" si="5">AC18</f>
        <v>38.663214279168365</v>
      </c>
      <c r="H17" s="80"/>
      <c r="I17" s="80">
        <f t="shared" si="5"/>
        <v>36.091373969782317</v>
      </c>
      <c r="J17" s="80"/>
      <c r="K17" s="80">
        <f t="shared" si="5"/>
        <v>0</v>
      </c>
      <c r="L17" s="103"/>
      <c r="M17" s="102"/>
      <c r="N17" s="80"/>
      <c r="O17" s="82"/>
      <c r="P17" s="82"/>
      <c r="Q17" s="82"/>
      <c r="R17" s="82"/>
      <c r="S17" s="82"/>
      <c r="T17" s="90"/>
      <c r="U17" s="83"/>
      <c r="V17" s="83"/>
      <c r="W17" s="83"/>
      <c r="X17" s="83"/>
      <c r="AA17" s="21">
        <f>SUM(AA12:AA15)</f>
        <v>0.25245411751049307</v>
      </c>
      <c r="AB17" s="21">
        <f>SUM(AB12:AB15)</f>
        <v>0.25245411751049307</v>
      </c>
      <c r="AC17" s="21">
        <f>SUM(AC12:AC15)</f>
        <v>0.38663214279168368</v>
      </c>
      <c r="AD17" s="21">
        <f>SUM(AD12:AD15)</f>
        <v>0.54535630716218941</v>
      </c>
      <c r="AE17" s="21">
        <f>SUM(AE12:AE15)</f>
        <v>0.36091373969782314</v>
      </c>
      <c r="AF17" s="21">
        <f>SUM(AF12:AF15)</f>
        <v>0.58882171811900119</v>
      </c>
      <c r="AG17" s="21">
        <f>SUM(AG12:AG15)</f>
        <v>0</v>
      </c>
      <c r="AH17" s="21">
        <f>SUM(AH12:AH15)</f>
        <v>0</v>
      </c>
      <c r="AI17" s="21">
        <f>SUM(AI12:AI15)</f>
        <v>0</v>
      </c>
      <c r="AJ17" s="21">
        <f>SUM(AJ12:AJ15)</f>
        <v>0</v>
      </c>
      <c r="AK17" s="21">
        <f>SUM(AK12:AK15)</f>
        <v>0</v>
      </c>
      <c r="AL17" s="21">
        <f>SUM(AL12:AL15)</f>
        <v>0</v>
      </c>
      <c r="AM17" s="21">
        <f>SUM(AM12:AM15)</f>
        <v>0</v>
      </c>
      <c r="AN17" s="21">
        <f>SUM(AN12:AN15)</f>
        <v>0</v>
      </c>
      <c r="AO17" s="21">
        <f>SUM(AO12:AO15)</f>
        <v>0</v>
      </c>
      <c r="AP17" s="21">
        <f>SUM(AP12:AP15)</f>
        <v>0</v>
      </c>
      <c r="AQ17" s="21">
        <f>SUM(AQ12:AQ15)</f>
        <v>0</v>
      </c>
      <c r="AR17" s="21">
        <f>SUM(AR12:AR15)</f>
        <v>0</v>
      </c>
      <c r="AS17" s="21">
        <f>SUM(AS12:AS15)</f>
        <v>0</v>
      </c>
      <c r="AT17" s="21">
        <f>SUM(AT12:AT15)</f>
        <v>0</v>
      </c>
    </row>
    <row r="18" spans="1:46" ht="15.75" thickBot="1" x14ac:dyDescent="0.3">
      <c r="A18" s="75" t="s">
        <v>30</v>
      </c>
      <c r="B18" s="76"/>
      <c r="C18" s="63"/>
      <c r="D18" s="64"/>
      <c r="E18" s="73">
        <f>(E17/100)*$C$17</f>
        <v>9917.1449999999986</v>
      </c>
      <c r="F18" s="73"/>
      <c r="G18" s="73">
        <f>(G17/100)*$C$17</f>
        <v>15188.054999999998</v>
      </c>
      <c r="H18" s="73"/>
      <c r="I18" s="73">
        <f t="shared" ref="I18" si="6">(I17/100)*$C$17</f>
        <v>14177.76</v>
      </c>
      <c r="J18" s="73"/>
      <c r="K18" s="73">
        <f t="shared" ref="K18" si="7">(K17/100)*$C$17</f>
        <v>0</v>
      </c>
      <c r="L18" s="74"/>
      <c r="M18" s="84"/>
      <c r="N18" s="73"/>
      <c r="O18" s="73"/>
      <c r="P18" s="73"/>
      <c r="Q18" s="73"/>
      <c r="R18" s="73"/>
      <c r="S18" s="73"/>
      <c r="T18" s="73"/>
      <c r="U18" s="85"/>
      <c r="V18" s="81"/>
      <c r="W18" s="81"/>
      <c r="X18" s="81"/>
      <c r="AA18" s="21">
        <f>AA17*100</f>
        <v>25.245411751049307</v>
      </c>
      <c r="AB18" s="21">
        <f t="shared" ref="AB18:AT18" si="8">AB17*100</f>
        <v>25.245411751049307</v>
      </c>
      <c r="AC18" s="21">
        <f t="shared" si="8"/>
        <v>38.663214279168365</v>
      </c>
      <c r="AD18" s="21">
        <f t="shared" si="8"/>
        <v>54.53563071621894</v>
      </c>
      <c r="AE18" s="21">
        <f t="shared" si="8"/>
        <v>36.091373969782317</v>
      </c>
      <c r="AF18" s="21">
        <f t="shared" si="8"/>
        <v>58.882171811900122</v>
      </c>
      <c r="AG18" s="21">
        <f t="shared" si="8"/>
        <v>0</v>
      </c>
      <c r="AH18" s="21">
        <f t="shared" si="8"/>
        <v>0</v>
      </c>
      <c r="AI18" s="21">
        <f t="shared" si="8"/>
        <v>0</v>
      </c>
      <c r="AJ18" s="21">
        <f t="shared" si="8"/>
        <v>0</v>
      </c>
      <c r="AK18" s="21">
        <f t="shared" si="8"/>
        <v>0</v>
      </c>
      <c r="AL18" s="21">
        <f t="shared" si="8"/>
        <v>0</v>
      </c>
      <c r="AM18" s="21">
        <f t="shared" si="8"/>
        <v>0</v>
      </c>
      <c r="AN18" s="21">
        <f t="shared" si="8"/>
        <v>0</v>
      </c>
      <c r="AO18" s="21">
        <f t="shared" si="8"/>
        <v>0</v>
      </c>
      <c r="AP18" s="21">
        <f t="shared" si="8"/>
        <v>0</v>
      </c>
      <c r="AQ18" s="21">
        <f t="shared" si="8"/>
        <v>0</v>
      </c>
      <c r="AR18" s="21">
        <f t="shared" si="8"/>
        <v>0</v>
      </c>
      <c r="AS18" s="21">
        <f t="shared" si="8"/>
        <v>0</v>
      </c>
      <c r="AT18" s="21">
        <f t="shared" si="8"/>
        <v>0</v>
      </c>
    </row>
    <row r="19" spans="1:46" ht="15.75" thickBot="1" x14ac:dyDescent="0.3">
      <c r="A19" s="75" t="s">
        <v>32</v>
      </c>
      <c r="B19" s="76"/>
      <c r="C19" s="63"/>
      <c r="D19" s="64"/>
      <c r="E19" s="79">
        <f>AB18</f>
        <v>25.245411751049307</v>
      </c>
      <c r="F19" s="79"/>
      <c r="G19" s="79">
        <f>E19+G17</f>
        <v>63.908626030217675</v>
      </c>
      <c r="H19" s="79"/>
      <c r="I19" s="71">
        <f>IF((G19=100),0,G19+I17)</f>
        <v>100</v>
      </c>
      <c r="J19" s="70"/>
      <c r="K19" s="71">
        <f>IF((I19=100),0,I19+K17)</f>
        <v>0</v>
      </c>
      <c r="L19" s="72"/>
      <c r="M19" s="69"/>
      <c r="N19" s="70"/>
      <c r="O19" s="71"/>
      <c r="P19" s="70"/>
      <c r="Q19" s="71"/>
      <c r="R19" s="70"/>
      <c r="S19" s="71"/>
      <c r="T19" s="70"/>
      <c r="U19" s="69"/>
      <c r="V19" s="70"/>
      <c r="W19" s="71"/>
      <c r="X19" s="70"/>
    </row>
    <row r="20" spans="1:46" ht="15.75" thickBot="1" x14ac:dyDescent="0.3">
      <c r="A20" s="77" t="s">
        <v>33</v>
      </c>
      <c r="B20" s="78"/>
      <c r="C20" s="63"/>
      <c r="D20" s="64"/>
      <c r="E20" s="65">
        <f>(E19/100)*$C$17</f>
        <v>9917.1449999999986</v>
      </c>
      <c r="F20" s="65"/>
      <c r="G20" s="65">
        <f t="shared" ref="G20" si="9">(G19/100)*$C$17</f>
        <v>25105.199999999997</v>
      </c>
      <c r="H20" s="65"/>
      <c r="I20" s="65">
        <f t="shared" ref="I20" si="10">(I19/100)*$C$17</f>
        <v>39282.959999999999</v>
      </c>
      <c r="J20" s="65"/>
      <c r="K20" s="65">
        <f t="shared" ref="K20" si="11">(K19/100)*$C$17</f>
        <v>0</v>
      </c>
      <c r="L20" s="66"/>
      <c r="M20" s="67"/>
      <c r="N20" s="65"/>
      <c r="O20" s="68"/>
      <c r="P20" s="68"/>
      <c r="Q20" s="68"/>
      <c r="R20" s="68"/>
      <c r="S20" s="68"/>
      <c r="T20" s="68"/>
      <c r="U20" s="61"/>
      <c r="V20" s="62"/>
      <c r="W20" s="62"/>
      <c r="X20" s="62"/>
    </row>
    <row r="21" spans="1:46" x14ac:dyDescent="0.25">
      <c r="A21" s="31"/>
      <c r="B21" s="31"/>
      <c r="C21" s="26"/>
      <c r="D21" s="26"/>
      <c r="E21" s="53"/>
      <c r="F21" s="53"/>
      <c r="G21" s="54"/>
      <c r="H21" s="54"/>
      <c r="I21" s="55"/>
      <c r="J21" s="56"/>
      <c r="K21" s="56"/>
      <c r="L21" s="56"/>
    </row>
    <row r="22" spans="1:46" x14ac:dyDescent="0.25">
      <c r="A22" s="25" t="s">
        <v>48</v>
      </c>
      <c r="B22" s="26"/>
      <c r="C22" s="26"/>
      <c r="D22" s="26"/>
      <c r="E22" s="26"/>
      <c r="F22" s="1"/>
    </row>
    <row r="23" spans="1:46" x14ac:dyDescent="0.25">
      <c r="A23" s="25"/>
      <c r="B23" s="25"/>
      <c r="C23" s="25"/>
      <c r="D23" s="25"/>
      <c r="E23" s="25"/>
      <c r="H23" s="28"/>
      <c r="I23" s="28"/>
      <c r="J23" s="28"/>
      <c r="K23" s="28"/>
      <c r="L23" s="28"/>
      <c r="M23" s="28"/>
      <c r="N23" s="28"/>
    </row>
    <row r="24" spans="1:46" x14ac:dyDescent="0.25">
      <c r="A24" s="28"/>
      <c r="B24" s="25"/>
      <c r="C24" s="25"/>
      <c r="D24" s="25"/>
      <c r="E24" s="25"/>
      <c r="H24" s="29"/>
      <c r="I24" s="29"/>
      <c r="J24" s="29"/>
      <c r="K24" s="29"/>
      <c r="L24" s="29"/>
      <c r="M24" s="29"/>
      <c r="N24" s="29"/>
    </row>
    <row r="25" spans="1:46" x14ac:dyDescent="0.25">
      <c r="A25" s="30" t="s">
        <v>37</v>
      </c>
      <c r="B25" s="25"/>
      <c r="C25" s="25"/>
      <c r="D25" s="25"/>
      <c r="E25" s="25"/>
      <c r="H25" s="29"/>
      <c r="I25" s="29"/>
      <c r="J25" s="29"/>
      <c r="K25" s="29"/>
      <c r="L25" s="29"/>
      <c r="M25" s="29"/>
      <c r="N25" s="29"/>
    </row>
    <row r="26" spans="1:46" x14ac:dyDescent="0.25">
      <c r="A26" s="46" t="s">
        <v>46</v>
      </c>
      <c r="B26" s="47"/>
      <c r="K26" s="29"/>
      <c r="L26" s="29"/>
      <c r="M26" s="29"/>
    </row>
    <row r="27" spans="1:46" x14ac:dyDescent="0.25">
      <c r="A27" s="29" t="s">
        <v>47</v>
      </c>
    </row>
    <row r="28" spans="1:46" x14ac:dyDescent="0.25">
      <c r="A28" t="s">
        <v>38</v>
      </c>
    </row>
  </sheetData>
  <mergeCells count="71">
    <mergeCell ref="A17:B17"/>
    <mergeCell ref="M10:N10"/>
    <mergeCell ref="O10:P10"/>
    <mergeCell ref="Q10:R10"/>
    <mergeCell ref="K10:L10"/>
    <mergeCell ref="A9:A11"/>
    <mergeCell ref="B9:B11"/>
    <mergeCell ref="C9:C11"/>
    <mergeCell ref="D9:D11"/>
    <mergeCell ref="E10:F10"/>
    <mergeCell ref="G10:H10"/>
    <mergeCell ref="I10:J10"/>
    <mergeCell ref="M17:N17"/>
    <mergeCell ref="Q17:R17"/>
    <mergeCell ref="K17:L17"/>
    <mergeCell ref="G17:H17"/>
    <mergeCell ref="AO10:AP10"/>
    <mergeCell ref="AQ10:AR10"/>
    <mergeCell ref="AS10:AT10"/>
    <mergeCell ref="AC10:AD10"/>
    <mergeCell ref="AE10:AF10"/>
    <mergeCell ref="AG10:AH10"/>
    <mergeCell ref="AI10:AJ10"/>
    <mergeCell ref="AK10:AL10"/>
    <mergeCell ref="AM10:AN10"/>
    <mergeCell ref="S10:T10"/>
    <mergeCell ref="U10:V10"/>
    <mergeCell ref="W10:X10"/>
    <mergeCell ref="AA10:AB10"/>
    <mergeCell ref="W17:X17"/>
    <mergeCell ref="S17:T17"/>
    <mergeCell ref="I17:J17"/>
    <mergeCell ref="I19:J19"/>
    <mergeCell ref="E17:F17"/>
    <mergeCell ref="W18:X18"/>
    <mergeCell ref="Q19:R19"/>
    <mergeCell ref="S19:T19"/>
    <mergeCell ref="M19:N19"/>
    <mergeCell ref="O17:P17"/>
    <mergeCell ref="O19:P19"/>
    <mergeCell ref="U17:V17"/>
    <mergeCell ref="M18:N18"/>
    <mergeCell ref="O18:P18"/>
    <mergeCell ref="Q18:R18"/>
    <mergeCell ref="S18:T18"/>
    <mergeCell ref="U18:V18"/>
    <mergeCell ref="A18:B18"/>
    <mergeCell ref="A19:B19"/>
    <mergeCell ref="A20:B20"/>
    <mergeCell ref="E20:F20"/>
    <mergeCell ref="G20:H20"/>
    <mergeCell ref="E18:F18"/>
    <mergeCell ref="G18:H18"/>
    <mergeCell ref="E19:F19"/>
    <mergeCell ref="G19:H19"/>
    <mergeCell ref="U20:V20"/>
    <mergeCell ref="W20:X20"/>
    <mergeCell ref="C18:D18"/>
    <mergeCell ref="C19:D19"/>
    <mergeCell ref="C20:D20"/>
    <mergeCell ref="I20:J20"/>
    <mergeCell ref="K20:L20"/>
    <mergeCell ref="M20:N20"/>
    <mergeCell ref="O20:P20"/>
    <mergeCell ref="Q20:R20"/>
    <mergeCell ref="U19:V19"/>
    <mergeCell ref="K19:L19"/>
    <mergeCell ref="S20:T20"/>
    <mergeCell ref="W19:X19"/>
    <mergeCell ref="I18:J18"/>
    <mergeCell ref="K18:L18"/>
  </mergeCells>
  <conditionalFormatting sqref="AA17:AT18 E17:E20 U17:U20 W17:W20 G17:G20 I17:I20 K17:K20 M17:M20 O17:O20 Q17:Q20 S17:S20 D12:D15 H12:H15 J12:J15 L12:L15 N12:N15 P12:P15 R12:R15 T12:T15 V12:V15 X12:X15 F12:F15">
    <cfRule type="cellIs" dxfId="0" priority="34" operator="greaterThan">
      <formula>0</formula>
    </cfRule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80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Elétrico</cp:lastModifiedBy>
  <cp:lastPrinted>2017-06-19T20:03:34Z</cp:lastPrinted>
  <dcterms:created xsi:type="dcterms:W3CDTF">2013-09-01T20:19:58Z</dcterms:created>
  <dcterms:modified xsi:type="dcterms:W3CDTF">2017-06-28T19:41:51Z</dcterms:modified>
</cp:coreProperties>
</file>