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ao\Documents\Gestão 2017_2020\2017\"/>
    </mc:Choice>
  </mc:AlternateContent>
  <bookViews>
    <workbookView xWindow="0" yWindow="0" windowWidth="20400" windowHeight="7755"/>
  </bookViews>
  <sheets>
    <sheet name="Plan2" sheetId="2" r:id="rId1"/>
  </sheets>
  <calcPr calcId="152511"/>
</workbook>
</file>

<file path=xl/calcChain.xml><?xml version="1.0" encoding="utf-8"?>
<calcChain xmlns="http://schemas.openxmlformats.org/spreadsheetml/2006/main">
  <c r="H33" i="2" l="1"/>
  <c r="I33" i="2" s="1"/>
  <c r="H54" i="2"/>
  <c r="I54" i="2" s="1"/>
  <c r="H36" i="2" l="1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29" i="2"/>
  <c r="I29" i="2" s="1"/>
  <c r="H24" i="2"/>
  <c r="I24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47" i="2"/>
  <c r="I47" i="2" s="1"/>
  <c r="H35" i="2"/>
  <c r="I35" i="2" s="1"/>
  <c r="I34" i="2" l="1"/>
  <c r="I46" i="2"/>
  <c r="H21" i="2"/>
  <c r="I21" i="2" s="1"/>
  <c r="H20" i="2" l="1"/>
  <c r="I20" i="2" s="1"/>
  <c r="H19" i="2"/>
  <c r="I19" i="2" s="1"/>
  <c r="H13" i="2"/>
  <c r="I13" i="2" s="1"/>
  <c r="H14" i="2"/>
  <c r="I14" i="2" s="1"/>
  <c r="H12" i="2" l="1"/>
  <c r="I12" i="2" s="1"/>
  <c r="H9" i="2" l="1"/>
  <c r="I9" i="2" s="1"/>
  <c r="H10" i="2"/>
  <c r="I10" i="2" s="1"/>
  <c r="H11" i="2"/>
  <c r="I11" i="2" s="1"/>
  <c r="H15" i="2"/>
  <c r="I15" i="2" s="1"/>
  <c r="H16" i="2"/>
  <c r="I16" i="2" s="1"/>
  <c r="H17" i="2"/>
  <c r="I17" i="2" s="1"/>
  <c r="H18" i="2"/>
  <c r="I18" i="2" s="1"/>
  <c r="H23" i="2"/>
  <c r="I23" i="2" s="1"/>
  <c r="H25" i="2"/>
  <c r="I25" i="2" s="1"/>
  <c r="H26" i="2"/>
  <c r="I26" i="2" s="1"/>
  <c r="H27" i="2"/>
  <c r="I27" i="2" s="1"/>
  <c r="H28" i="2"/>
  <c r="I28" i="2" s="1"/>
  <c r="H30" i="2"/>
  <c r="I30" i="2" s="1"/>
  <c r="H31" i="2"/>
  <c r="I31" i="2" s="1"/>
  <c r="H32" i="2"/>
  <c r="I32" i="2" s="1"/>
  <c r="I22" i="2" l="1"/>
  <c r="H8" i="2"/>
  <c r="I8" i="2" l="1"/>
  <c r="I7" i="2" s="1"/>
  <c r="I55" i="2" s="1"/>
</calcChain>
</file>

<file path=xl/sharedStrings.xml><?xml version="1.0" encoding="utf-8"?>
<sst xmlns="http://schemas.openxmlformats.org/spreadsheetml/2006/main" count="192" uniqueCount="101">
  <si>
    <t>Unid.</t>
  </si>
  <si>
    <t>m</t>
  </si>
  <si>
    <t>Glauber Sartori Gandolfi</t>
  </si>
  <si>
    <t>CREA/SC 103070-7</t>
  </si>
  <si>
    <t>FONTE</t>
  </si>
  <si>
    <t>CÓDIGO</t>
  </si>
  <si>
    <t>ITEM</t>
  </si>
  <si>
    <t>MATERIAL</t>
  </si>
  <si>
    <t>QUANT.</t>
  </si>
  <si>
    <t>Valor Unit.</t>
  </si>
  <si>
    <t>Un</t>
  </si>
  <si>
    <t>Valor Total</t>
  </si>
  <si>
    <t>PLANILHA ORÇAMETÁRIA</t>
  </si>
  <si>
    <t>BDI</t>
  </si>
  <si>
    <t>1.1</t>
  </si>
  <si>
    <t>1.6</t>
  </si>
  <si>
    <t>1.8</t>
  </si>
  <si>
    <t>1.12</t>
  </si>
  <si>
    <t>1.13</t>
  </si>
  <si>
    <t>1.15</t>
  </si>
  <si>
    <t>1.2</t>
  </si>
  <si>
    <t>1.3</t>
  </si>
  <si>
    <t>1.4</t>
  </si>
  <si>
    <t>1.5</t>
  </si>
  <si>
    <t>1.7</t>
  </si>
  <si>
    <t>1.14</t>
  </si>
  <si>
    <t>1.11</t>
  </si>
  <si>
    <t>Cabo de cobre 6mm, isol 0,6/1kV</t>
  </si>
  <si>
    <t>Eletroduto de PVC rígido 25mm</t>
  </si>
  <si>
    <t>Abraçadeira em aço para amarração de eletrodutos 1"</t>
  </si>
  <si>
    <t>Caixa de passagem 30x30x40 c/ tampa e dreno brita</t>
  </si>
  <si>
    <t>BDI 25%</t>
  </si>
  <si>
    <t>INSTALAÇÕES CAMPO</t>
  </si>
  <si>
    <t>INSTALAÇÕES PRAÇA</t>
  </si>
  <si>
    <t>Disjuntor tipo DIN, monopolar, de 6 até 32A</t>
  </si>
  <si>
    <t>Disjuntor termomagnético tripolar padrão NEMA 10 a 50A</t>
  </si>
  <si>
    <t>Fita de advertência de condutor elétrico</t>
  </si>
  <si>
    <t>Caixa de passagem 30x30x40 com tampa e dreno brita</t>
  </si>
  <si>
    <t>Cabo de cobre isolamento anti-chama 0,6/1KV 6mm2</t>
  </si>
  <si>
    <t>Eletroduto de PVC rígido 50mm</t>
  </si>
  <si>
    <t>Luva de PVC rígido 25mm</t>
  </si>
  <si>
    <t>Luva de PVC rígido 50mm</t>
  </si>
  <si>
    <t>Quadro de distribuição para 24 medidores</t>
  </si>
  <si>
    <t>74131/005</t>
  </si>
  <si>
    <t>74131/004</t>
  </si>
  <si>
    <t>74130/004</t>
  </si>
  <si>
    <t>Suporte mão-francesa em aço 40cm</t>
  </si>
  <si>
    <t>Cruzeta de madeita de lei, comp 2400mm seção 90x115mm</t>
  </si>
  <si>
    <t>un</t>
  </si>
  <si>
    <t>Comutador knob curto 2 posições, bloco de contato simp 1NA</t>
  </si>
  <si>
    <t>1.9</t>
  </si>
  <si>
    <t>Prefeitura Municipal de Bom Jesus do Oeste SC</t>
  </si>
  <si>
    <t>2.1</t>
  </si>
  <si>
    <t>2.3</t>
  </si>
  <si>
    <t>2.4</t>
  </si>
  <si>
    <t>2.5</t>
  </si>
  <si>
    <t>2.8</t>
  </si>
  <si>
    <t>2.9</t>
  </si>
  <si>
    <t>2.13</t>
  </si>
  <si>
    <t>2.6</t>
  </si>
  <si>
    <t>2.7</t>
  </si>
  <si>
    <t>Disjuntor tipo DIN/IEC, monopolar de 6 até 32A</t>
  </si>
  <si>
    <t>INSTALAÇÕES QUADRA DE AREIA</t>
  </si>
  <si>
    <t>3.1</t>
  </si>
  <si>
    <t>3.2</t>
  </si>
  <si>
    <t>3.3</t>
  </si>
  <si>
    <t>3.4</t>
  </si>
  <si>
    <t>3.5</t>
  </si>
  <si>
    <t>3.6</t>
  </si>
  <si>
    <t>3.8</t>
  </si>
  <si>
    <t>3.9</t>
  </si>
  <si>
    <t>3.10</t>
  </si>
  <si>
    <t>3.11</t>
  </si>
  <si>
    <t>Quadro de distribuição de energia em chapa de aço galvanizado, para 24 disjuntores termomagnéticos</t>
  </si>
  <si>
    <t>Eletroduto de PVC rígido 32mm</t>
  </si>
  <si>
    <t>Cabo de cobre isolamento anti-chama 0,6/1KV 16mm2</t>
  </si>
  <si>
    <t xml:space="preserve">Alvenaria em tijolo cerâmico furado </t>
  </si>
  <si>
    <t>m2</t>
  </si>
  <si>
    <t>RAMAL DE ENTRADA DE ENERGIA</t>
  </si>
  <si>
    <t xml:space="preserve">Caixa de medição com visor, para 1 medidor trifásico </t>
  </si>
  <si>
    <t>Eletroduto de aço galvanizado eletrolítico 50mm</t>
  </si>
  <si>
    <t>Haste copperweld 5/8x3,0m com conector</t>
  </si>
  <si>
    <t>Caixa de passagem 60x60x70cm fundo brita com tampa</t>
  </si>
  <si>
    <t>Cabo de cobre flexível 16mm2, isolação 1kV</t>
  </si>
  <si>
    <t>Luva de PVC rígido 32mm</t>
  </si>
  <si>
    <t>4.1</t>
  </si>
  <si>
    <t>4.2</t>
  </si>
  <si>
    <t>4.3</t>
  </si>
  <si>
    <t>4.4</t>
  </si>
  <si>
    <t>4.5</t>
  </si>
  <si>
    <t>4.6</t>
  </si>
  <si>
    <t>4.7</t>
  </si>
  <si>
    <t>4.8</t>
  </si>
  <si>
    <t>2.2</t>
  </si>
  <si>
    <t>2.10</t>
  </si>
  <si>
    <t>3.12</t>
  </si>
  <si>
    <t>Poste de concreto duplo T, 11 metros</t>
  </si>
  <si>
    <t>Poste cônico contínuo metálico, reto, engastado 12 metros</t>
  </si>
  <si>
    <t>Poste cônico contínuo metálico, curvo, engastado 04 metros</t>
  </si>
  <si>
    <t>Projeto Elétrico para Iluminação da Praça Municipal</t>
  </si>
  <si>
    <t>SINAPI 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</si>
</sst>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44" fontId="0" fillId="0" borderId="0" xfId="0" applyNumberFormat="1" applyBorder="1"/>
    <xf numFmtId="4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0" xfId="1" applyFont="1" applyAlignment="1">
      <alignment horizontal="center" vertical="top" wrapText="1"/>
    </xf>
    <xf numFmtId="0" fontId="4" fillId="3" borderId="1" xfId="2" applyFont="1" applyBorder="1"/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2" xfId="2" applyFont="1" applyBorder="1" applyAlignment="1">
      <alignment horizontal="center"/>
    </xf>
    <xf numFmtId="44" fontId="4" fillId="3" borderId="2" xfId="2" applyNumberFormat="1" applyFont="1" applyBorder="1"/>
    <xf numFmtId="0" fontId="3" fillId="2" borderId="0" xfId="1" applyFont="1" applyAlignment="1">
      <alignment horizontal="center" vertical="top" wrapText="1"/>
    </xf>
    <xf numFmtId="44" fontId="0" fillId="0" borderId="1" xfId="3" applyFont="1" applyBorder="1" applyAlignment="1">
      <alignment vertical="center"/>
    </xf>
    <xf numFmtId="44" fontId="0" fillId="0" borderId="0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6" fillId="4" borderId="1" xfId="2" applyFont="1" applyFill="1" applyBorder="1"/>
    <xf numFmtId="0" fontId="7" fillId="0" borderId="1" xfId="0" applyFont="1" applyBorder="1" applyAlignment="1">
      <alignment horizontal="center" vertical="center"/>
    </xf>
    <xf numFmtId="0" fontId="4" fillId="4" borderId="1" xfId="2" applyFont="1" applyFill="1" applyBorder="1" applyAlignment="1">
      <alignment horizontal="center"/>
    </xf>
    <xf numFmtId="0" fontId="4" fillId="4" borderId="1" xfId="2" applyFont="1" applyFill="1" applyBorder="1"/>
    <xf numFmtId="0" fontId="0" fillId="0" borderId="1" xfId="0" applyBorder="1"/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9" fontId="0" fillId="0" borderId="0" xfId="4" applyFont="1"/>
    <xf numFmtId="0" fontId="4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4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4" fontId="4" fillId="4" borderId="1" xfId="2" applyNumberFormat="1" applyFont="1" applyFill="1" applyBorder="1"/>
    <xf numFmtId="0" fontId="3" fillId="2" borderId="0" xfId="1" applyFont="1" applyAlignment="1">
      <alignment horizontal="center" vertical="top" wrapText="1"/>
    </xf>
    <xf numFmtId="0" fontId="3" fillId="2" borderId="0" xfId="1" applyFont="1" applyAlignment="1">
      <alignment horizontal="center"/>
    </xf>
  </cellXfs>
  <cellStyles count="5">
    <cellStyle name="40% - Ênfase3" xfId="1" builtinId="39"/>
    <cellStyle name="60% - Ênfase3" xfId="2" builtinId="40"/>
    <cellStyle name="Moeda" xfId="3" builtinId="4"/>
    <cellStyle name="Normal" xfId="0" builtinId="0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A41" sqref="A41:XFD41"/>
    </sheetView>
  </sheetViews>
  <sheetFormatPr defaultRowHeight="15" x14ac:dyDescent="0.25"/>
  <cols>
    <col min="1" max="1" width="15.85546875" bestFit="1" customWidth="1"/>
    <col min="2" max="2" width="9.85546875" bestFit="1" customWidth="1"/>
    <col min="3" max="3" width="5.42578125" bestFit="1" customWidth="1"/>
    <col min="4" max="4" width="58.7109375" customWidth="1"/>
    <col min="5" max="5" width="5.85546875" bestFit="1" customWidth="1"/>
    <col min="6" max="6" width="8.140625" bestFit="1" customWidth="1"/>
    <col min="7" max="7" width="13.7109375" customWidth="1"/>
    <col min="8" max="8" width="11.140625" customWidth="1"/>
    <col min="9" max="9" width="13.42578125" customWidth="1"/>
    <col min="11" max="11" width="8.7109375" customWidth="1"/>
  </cols>
  <sheetData>
    <row r="1" spans="1:11" ht="15.75" customHeight="1" x14ac:dyDescent="0.25">
      <c r="A1" s="32" t="s">
        <v>51</v>
      </c>
      <c r="B1" s="32"/>
      <c r="C1" s="32"/>
      <c r="D1" s="32"/>
      <c r="E1" s="32"/>
      <c r="F1" s="32"/>
      <c r="G1" s="32"/>
      <c r="H1" s="32"/>
      <c r="I1" s="32"/>
    </row>
    <row r="2" spans="1:11" ht="15.75" customHeight="1" x14ac:dyDescent="0.25">
      <c r="A2" s="32" t="s">
        <v>99</v>
      </c>
      <c r="B2" s="32"/>
      <c r="C2" s="32"/>
      <c r="D2" s="32"/>
      <c r="E2" s="32"/>
      <c r="F2" s="32"/>
      <c r="G2" s="32"/>
      <c r="H2" s="32"/>
      <c r="I2" s="32"/>
    </row>
    <row r="3" spans="1:11" ht="15.75" customHeight="1" x14ac:dyDescent="0.25">
      <c r="A3" s="6"/>
      <c r="B3" s="6"/>
      <c r="C3" s="6"/>
      <c r="D3" s="6"/>
      <c r="E3" s="6"/>
      <c r="F3" s="6"/>
      <c r="G3" s="6"/>
      <c r="H3" s="15"/>
      <c r="I3" s="6"/>
      <c r="J3" t="s">
        <v>13</v>
      </c>
      <c r="K3" s="26">
        <v>0.25</v>
      </c>
    </row>
    <row r="4" spans="1:11" ht="15.75" customHeight="1" x14ac:dyDescent="0.25">
      <c r="A4" s="33" t="s">
        <v>12</v>
      </c>
      <c r="B4" s="33"/>
      <c r="C4" s="33"/>
      <c r="D4" s="33"/>
      <c r="E4" s="33"/>
      <c r="F4" s="33"/>
      <c r="G4" s="33"/>
      <c r="H4" s="33"/>
      <c r="I4" s="33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7" t="s">
        <v>4</v>
      </c>
      <c r="B6" s="7" t="s">
        <v>5</v>
      </c>
      <c r="C6" s="7" t="s">
        <v>6</v>
      </c>
      <c r="D6" s="7" t="s">
        <v>7</v>
      </c>
      <c r="E6" s="7" t="s">
        <v>0</v>
      </c>
      <c r="F6" s="7" t="s">
        <v>8</v>
      </c>
      <c r="G6" s="7" t="s">
        <v>9</v>
      </c>
      <c r="H6" s="7" t="s">
        <v>31</v>
      </c>
      <c r="I6" s="7" t="s">
        <v>11</v>
      </c>
    </row>
    <row r="7" spans="1:11" x14ac:dyDescent="0.25">
      <c r="A7" s="19"/>
      <c r="B7" s="19"/>
      <c r="C7" s="21">
        <v>1</v>
      </c>
      <c r="D7" s="22" t="s">
        <v>32</v>
      </c>
      <c r="E7" s="19"/>
      <c r="F7" s="19"/>
      <c r="G7" s="19"/>
      <c r="H7" s="19"/>
      <c r="I7" s="31">
        <f>SUM(I8:I21)</f>
        <v>12759.9375</v>
      </c>
    </row>
    <row r="8" spans="1:11" x14ac:dyDescent="0.25">
      <c r="A8" s="10" t="s">
        <v>100</v>
      </c>
      <c r="B8" s="8">
        <v>91867</v>
      </c>
      <c r="C8" s="8" t="s">
        <v>14</v>
      </c>
      <c r="D8" s="12" t="s">
        <v>28</v>
      </c>
      <c r="E8" s="8" t="s">
        <v>1</v>
      </c>
      <c r="F8" s="8">
        <v>150</v>
      </c>
      <c r="G8" s="9">
        <v>6.28</v>
      </c>
      <c r="H8" s="16">
        <f>G8*$K$3</f>
        <v>1.57</v>
      </c>
      <c r="I8" s="9">
        <f>F8*(G8+H8)</f>
        <v>1177.5</v>
      </c>
    </row>
    <row r="9" spans="1:11" x14ac:dyDescent="0.25">
      <c r="A9" s="10" t="s">
        <v>100</v>
      </c>
      <c r="B9" s="8">
        <v>93008</v>
      </c>
      <c r="C9" s="8" t="s">
        <v>20</v>
      </c>
      <c r="D9" s="18" t="s">
        <v>39</v>
      </c>
      <c r="E9" s="8" t="s">
        <v>1</v>
      </c>
      <c r="F9" s="8">
        <v>75</v>
      </c>
      <c r="G9" s="9">
        <v>10.07</v>
      </c>
      <c r="H9" s="16">
        <f t="shared" ref="H9:H33" si="0">G9*$K$3</f>
        <v>2.5175000000000001</v>
      </c>
      <c r="I9" s="9">
        <f t="shared" ref="I9:I33" si="1">F9*(G9+H9)</f>
        <v>944.0625</v>
      </c>
    </row>
    <row r="10" spans="1:11" ht="16.5" customHeight="1" x14ac:dyDescent="0.25">
      <c r="A10" s="10" t="s">
        <v>100</v>
      </c>
      <c r="B10" s="8">
        <v>91879</v>
      </c>
      <c r="C10" s="8" t="s">
        <v>21</v>
      </c>
      <c r="D10" s="25" t="s">
        <v>40</v>
      </c>
      <c r="E10" s="8" t="s">
        <v>10</v>
      </c>
      <c r="F10" s="8">
        <v>50</v>
      </c>
      <c r="G10" s="9">
        <v>5.98</v>
      </c>
      <c r="H10" s="16">
        <f t="shared" si="0"/>
        <v>1.4950000000000001</v>
      </c>
      <c r="I10" s="9">
        <f t="shared" si="1"/>
        <v>373.75</v>
      </c>
    </row>
    <row r="11" spans="1:11" ht="16.5" customHeight="1" x14ac:dyDescent="0.25">
      <c r="A11" s="10" t="s">
        <v>100</v>
      </c>
      <c r="B11" s="8">
        <v>93013</v>
      </c>
      <c r="C11" s="8" t="s">
        <v>22</v>
      </c>
      <c r="D11" s="25" t="s">
        <v>41</v>
      </c>
      <c r="E11" s="8" t="s">
        <v>10</v>
      </c>
      <c r="F11" s="8">
        <v>25</v>
      </c>
      <c r="G11" s="9">
        <v>10.92</v>
      </c>
      <c r="H11" s="16">
        <f t="shared" si="0"/>
        <v>2.73</v>
      </c>
      <c r="I11" s="9">
        <f t="shared" si="1"/>
        <v>341.25</v>
      </c>
    </row>
    <row r="12" spans="1:11" ht="16.5" customHeight="1" x14ac:dyDescent="0.25">
      <c r="A12" s="10" t="s">
        <v>100</v>
      </c>
      <c r="B12" s="8">
        <v>91931</v>
      </c>
      <c r="C12" s="8" t="s">
        <v>23</v>
      </c>
      <c r="D12" s="18" t="s">
        <v>27</v>
      </c>
      <c r="E12" s="8" t="s">
        <v>1</v>
      </c>
      <c r="F12" s="8">
        <v>880</v>
      </c>
      <c r="G12" s="9">
        <v>5.88</v>
      </c>
      <c r="H12" s="16">
        <f t="shared" si="0"/>
        <v>1.47</v>
      </c>
      <c r="I12" s="9">
        <f t="shared" si="1"/>
        <v>6468</v>
      </c>
    </row>
    <row r="13" spans="1:11" ht="16.5" customHeight="1" x14ac:dyDescent="0.25">
      <c r="A13" s="10"/>
      <c r="B13" s="8"/>
      <c r="C13" s="8" t="s">
        <v>15</v>
      </c>
      <c r="D13" s="28" t="s">
        <v>36</v>
      </c>
      <c r="E13" s="8" t="s">
        <v>1</v>
      </c>
      <c r="F13" s="8">
        <v>175</v>
      </c>
      <c r="G13" s="9">
        <v>0.7</v>
      </c>
      <c r="H13" s="16">
        <f t="shared" si="0"/>
        <v>0.17499999999999999</v>
      </c>
      <c r="I13" s="9">
        <f t="shared" si="1"/>
        <v>153.125</v>
      </c>
    </row>
    <row r="14" spans="1:11" ht="16.5" customHeight="1" x14ac:dyDescent="0.25">
      <c r="A14" s="10" t="s">
        <v>100</v>
      </c>
      <c r="B14" s="8" t="s">
        <v>45</v>
      </c>
      <c r="C14" s="8" t="s">
        <v>24</v>
      </c>
      <c r="D14" s="11" t="s">
        <v>35</v>
      </c>
      <c r="E14" s="8" t="s">
        <v>10</v>
      </c>
      <c r="F14" s="8">
        <v>1</v>
      </c>
      <c r="G14" s="9">
        <v>106.13</v>
      </c>
      <c r="H14" s="16">
        <f t="shared" si="0"/>
        <v>26.532499999999999</v>
      </c>
      <c r="I14" s="9">
        <f t="shared" si="1"/>
        <v>132.66249999999999</v>
      </c>
    </row>
    <row r="15" spans="1:11" ht="16.5" customHeight="1" x14ac:dyDescent="0.25">
      <c r="A15" s="10" t="s">
        <v>100</v>
      </c>
      <c r="B15" s="8">
        <v>34653</v>
      </c>
      <c r="C15" s="8" t="s">
        <v>16</v>
      </c>
      <c r="D15" s="18" t="s">
        <v>61</v>
      </c>
      <c r="E15" s="8" t="s">
        <v>10</v>
      </c>
      <c r="F15" s="8">
        <v>6</v>
      </c>
      <c r="G15" s="9">
        <v>10.42</v>
      </c>
      <c r="H15" s="16">
        <f t="shared" si="0"/>
        <v>2.605</v>
      </c>
      <c r="I15" s="9">
        <f t="shared" si="1"/>
        <v>78.150000000000006</v>
      </c>
    </row>
    <row r="16" spans="1:11" ht="16.5" customHeight="1" x14ac:dyDescent="0.25">
      <c r="A16" s="10" t="s">
        <v>100</v>
      </c>
      <c r="B16" s="8">
        <v>393</v>
      </c>
      <c r="C16" s="8" t="s">
        <v>50</v>
      </c>
      <c r="D16" s="18" t="s">
        <v>29</v>
      </c>
      <c r="E16" s="8" t="s">
        <v>10</v>
      </c>
      <c r="F16" s="8">
        <v>42</v>
      </c>
      <c r="G16" s="9">
        <v>0.7</v>
      </c>
      <c r="H16" s="16">
        <f t="shared" si="0"/>
        <v>0.17499999999999999</v>
      </c>
      <c r="I16" s="9">
        <f t="shared" si="1"/>
        <v>36.75</v>
      </c>
    </row>
    <row r="17" spans="1:9" x14ac:dyDescent="0.25">
      <c r="A17" s="10" t="s">
        <v>100</v>
      </c>
      <c r="B17" s="8" t="s">
        <v>43</v>
      </c>
      <c r="C17" s="8" t="s">
        <v>26</v>
      </c>
      <c r="D17" s="25" t="s">
        <v>42</v>
      </c>
      <c r="E17" s="8" t="s">
        <v>10</v>
      </c>
      <c r="F17" s="8">
        <v>1</v>
      </c>
      <c r="G17" s="9">
        <v>384.19</v>
      </c>
      <c r="H17" s="16">
        <f t="shared" si="0"/>
        <v>96.047499999999999</v>
      </c>
      <c r="I17" s="9">
        <f t="shared" si="1"/>
        <v>480.23750000000001</v>
      </c>
    </row>
    <row r="18" spans="1:9" ht="15.75" customHeight="1" x14ac:dyDescent="0.25">
      <c r="A18" s="10" t="s">
        <v>100</v>
      </c>
      <c r="B18" s="8">
        <v>83446</v>
      </c>
      <c r="C18" s="8" t="s">
        <v>17</v>
      </c>
      <c r="D18" s="23" t="s">
        <v>30</v>
      </c>
      <c r="E18" s="1" t="s">
        <v>10</v>
      </c>
      <c r="F18" s="1">
        <v>8</v>
      </c>
      <c r="G18" s="9">
        <v>139.71</v>
      </c>
      <c r="H18" s="16">
        <f t="shared" si="0"/>
        <v>34.927500000000002</v>
      </c>
      <c r="I18" s="9">
        <f t="shared" si="1"/>
        <v>1397.1000000000001</v>
      </c>
    </row>
    <row r="19" spans="1:9" x14ac:dyDescent="0.25">
      <c r="A19" s="10" t="s">
        <v>100</v>
      </c>
      <c r="B19" s="8">
        <v>10510</v>
      </c>
      <c r="C19" s="8" t="s">
        <v>18</v>
      </c>
      <c r="D19" s="12" t="s">
        <v>47</v>
      </c>
      <c r="E19" s="1" t="s">
        <v>10</v>
      </c>
      <c r="F19" s="1">
        <v>6</v>
      </c>
      <c r="G19" s="9">
        <v>96.2</v>
      </c>
      <c r="H19" s="16">
        <f t="shared" si="0"/>
        <v>24.05</v>
      </c>
      <c r="I19" s="9">
        <f t="shared" si="1"/>
        <v>721.5</v>
      </c>
    </row>
    <row r="20" spans="1:9" x14ac:dyDescent="0.25">
      <c r="A20" s="10" t="s">
        <v>100</v>
      </c>
      <c r="B20" s="8">
        <v>37591</v>
      </c>
      <c r="C20" s="8" t="s">
        <v>25</v>
      </c>
      <c r="D20" s="12" t="s">
        <v>46</v>
      </c>
      <c r="E20" s="1" t="s">
        <v>10</v>
      </c>
      <c r="F20" s="1">
        <v>12</v>
      </c>
      <c r="G20" s="9">
        <v>21.29</v>
      </c>
      <c r="H20" s="16">
        <f t="shared" si="0"/>
        <v>5.3224999999999998</v>
      </c>
      <c r="I20" s="9">
        <f t="shared" si="1"/>
        <v>319.34999999999997</v>
      </c>
    </row>
    <row r="21" spans="1:9" x14ac:dyDescent="0.25">
      <c r="A21" s="10"/>
      <c r="B21" s="8"/>
      <c r="C21" s="8" t="s">
        <v>19</v>
      </c>
      <c r="D21" s="24" t="s">
        <v>49</v>
      </c>
      <c r="E21" s="1" t="s">
        <v>48</v>
      </c>
      <c r="F21" s="1">
        <v>6</v>
      </c>
      <c r="G21" s="9">
        <v>18.2</v>
      </c>
      <c r="H21" s="16">
        <f t="shared" si="0"/>
        <v>4.55</v>
      </c>
      <c r="I21" s="9">
        <f t="shared" si="1"/>
        <v>136.5</v>
      </c>
    </row>
    <row r="22" spans="1:9" ht="15.75" customHeight="1" x14ac:dyDescent="0.25">
      <c r="A22" s="10"/>
      <c r="B22" s="8"/>
      <c r="C22" s="20">
        <v>2</v>
      </c>
      <c r="D22" s="27" t="s">
        <v>33</v>
      </c>
      <c r="E22" s="8"/>
      <c r="F22" s="8"/>
      <c r="G22" s="9"/>
      <c r="H22" s="16"/>
      <c r="I22" s="29">
        <f>SUM(I23:I33)</f>
        <v>28660.800000000003</v>
      </c>
    </row>
    <row r="23" spans="1:9" ht="15.75" customHeight="1" x14ac:dyDescent="0.25">
      <c r="A23" s="10" t="s">
        <v>100</v>
      </c>
      <c r="B23" s="8">
        <v>91868</v>
      </c>
      <c r="C23" s="8" t="s">
        <v>52</v>
      </c>
      <c r="D23" s="18" t="s">
        <v>74</v>
      </c>
      <c r="E23" s="8" t="s">
        <v>1</v>
      </c>
      <c r="F23" s="8">
        <v>200</v>
      </c>
      <c r="G23" s="9">
        <v>8.52</v>
      </c>
      <c r="H23" s="16">
        <f t="shared" si="0"/>
        <v>2.13</v>
      </c>
      <c r="I23" s="9">
        <f t="shared" si="1"/>
        <v>2129.9999999999995</v>
      </c>
    </row>
    <row r="24" spans="1:9" ht="15.75" customHeight="1" x14ac:dyDescent="0.25">
      <c r="A24" s="10" t="s">
        <v>100</v>
      </c>
      <c r="B24" s="8">
        <v>93008</v>
      </c>
      <c r="C24" s="8" t="s">
        <v>93</v>
      </c>
      <c r="D24" s="18" t="s">
        <v>39</v>
      </c>
      <c r="E24" s="8" t="s">
        <v>1</v>
      </c>
      <c r="F24" s="8">
        <v>35</v>
      </c>
      <c r="G24" s="9">
        <v>10.07</v>
      </c>
      <c r="H24" s="16">
        <f t="shared" si="0"/>
        <v>2.5175000000000001</v>
      </c>
      <c r="I24" s="9">
        <f t="shared" si="1"/>
        <v>440.5625</v>
      </c>
    </row>
    <row r="25" spans="1:9" x14ac:dyDescent="0.25">
      <c r="A25" s="10" t="s">
        <v>100</v>
      </c>
      <c r="B25" s="8">
        <v>91931</v>
      </c>
      <c r="C25" s="8" t="s">
        <v>53</v>
      </c>
      <c r="D25" s="18" t="s">
        <v>38</v>
      </c>
      <c r="E25" s="8" t="s">
        <v>1</v>
      </c>
      <c r="F25" s="8">
        <v>800</v>
      </c>
      <c r="G25" s="9">
        <v>5.88</v>
      </c>
      <c r="H25" s="16">
        <f t="shared" si="0"/>
        <v>1.47</v>
      </c>
      <c r="I25" s="9">
        <f t="shared" si="1"/>
        <v>5880</v>
      </c>
    </row>
    <row r="26" spans="1:9" x14ac:dyDescent="0.25">
      <c r="A26" s="10" t="s">
        <v>100</v>
      </c>
      <c r="B26" s="8">
        <v>91935</v>
      </c>
      <c r="C26" s="8" t="s">
        <v>54</v>
      </c>
      <c r="D26" s="18" t="s">
        <v>75</v>
      </c>
      <c r="E26" s="8" t="s">
        <v>1</v>
      </c>
      <c r="F26" s="8">
        <v>400</v>
      </c>
      <c r="G26" s="9">
        <v>13.92</v>
      </c>
      <c r="H26" s="16">
        <f t="shared" si="0"/>
        <v>3.48</v>
      </c>
      <c r="I26" s="9">
        <f t="shared" si="1"/>
        <v>6959.9999999999991</v>
      </c>
    </row>
    <row r="27" spans="1:9" x14ac:dyDescent="0.25">
      <c r="A27" s="10" t="s">
        <v>100</v>
      </c>
      <c r="B27" s="8">
        <v>34653</v>
      </c>
      <c r="C27" s="8" t="s">
        <v>55</v>
      </c>
      <c r="D27" s="11" t="s">
        <v>34</v>
      </c>
      <c r="E27" s="8" t="s">
        <v>10</v>
      </c>
      <c r="F27" s="8">
        <v>3</v>
      </c>
      <c r="G27" s="9">
        <v>10.42</v>
      </c>
      <c r="H27" s="16">
        <f t="shared" si="0"/>
        <v>2.605</v>
      </c>
      <c r="I27" s="9">
        <f t="shared" si="1"/>
        <v>39.075000000000003</v>
      </c>
    </row>
    <row r="28" spans="1:9" x14ac:dyDescent="0.25">
      <c r="A28" s="10" t="s">
        <v>100</v>
      </c>
      <c r="B28" s="8" t="s">
        <v>45</v>
      </c>
      <c r="C28" s="8" t="s">
        <v>59</v>
      </c>
      <c r="D28" s="11" t="s">
        <v>35</v>
      </c>
      <c r="E28" s="8" t="s">
        <v>10</v>
      </c>
      <c r="F28" s="8">
        <v>1</v>
      </c>
      <c r="G28" s="9">
        <v>106.13</v>
      </c>
      <c r="H28" s="16">
        <f t="shared" si="0"/>
        <v>26.532499999999999</v>
      </c>
      <c r="I28" s="9">
        <f t="shared" si="1"/>
        <v>132.66249999999999</v>
      </c>
    </row>
    <row r="29" spans="1:9" x14ac:dyDescent="0.25">
      <c r="A29" s="10"/>
      <c r="B29" s="8"/>
      <c r="C29" s="8" t="s">
        <v>60</v>
      </c>
      <c r="D29" s="25" t="s">
        <v>98</v>
      </c>
      <c r="E29" s="8" t="s">
        <v>10</v>
      </c>
      <c r="F29" s="8">
        <v>2</v>
      </c>
      <c r="G29" s="9">
        <v>585</v>
      </c>
      <c r="H29" s="16">
        <f t="shared" si="0"/>
        <v>146.25</v>
      </c>
      <c r="I29" s="9">
        <f t="shared" si="1"/>
        <v>1462.5</v>
      </c>
    </row>
    <row r="30" spans="1:9" x14ac:dyDescent="0.25">
      <c r="A30" s="10"/>
      <c r="B30" s="8"/>
      <c r="C30" s="8" t="s">
        <v>56</v>
      </c>
      <c r="D30" s="25" t="s">
        <v>97</v>
      </c>
      <c r="E30" s="8" t="s">
        <v>10</v>
      </c>
      <c r="F30" s="8">
        <v>7</v>
      </c>
      <c r="G30" s="9">
        <v>1040</v>
      </c>
      <c r="H30" s="16">
        <f t="shared" si="0"/>
        <v>260</v>
      </c>
      <c r="I30" s="9">
        <f t="shared" si="1"/>
        <v>9100</v>
      </c>
    </row>
    <row r="31" spans="1:9" x14ac:dyDescent="0.25">
      <c r="A31" s="10"/>
      <c r="B31" s="8"/>
      <c r="C31" s="8" t="s">
        <v>57</v>
      </c>
      <c r="D31" s="28" t="s">
        <v>36</v>
      </c>
      <c r="E31" s="8" t="s">
        <v>10</v>
      </c>
      <c r="F31" s="8">
        <v>220</v>
      </c>
      <c r="G31" s="9">
        <v>0.7</v>
      </c>
      <c r="H31" s="16">
        <f t="shared" si="0"/>
        <v>0.17499999999999999</v>
      </c>
      <c r="I31" s="9">
        <f t="shared" si="1"/>
        <v>192.5</v>
      </c>
    </row>
    <row r="32" spans="1:9" x14ac:dyDescent="0.25">
      <c r="A32" s="10" t="s">
        <v>100</v>
      </c>
      <c r="B32" s="8">
        <v>83446</v>
      </c>
      <c r="C32" s="8" t="s">
        <v>94</v>
      </c>
      <c r="D32" s="28" t="s">
        <v>37</v>
      </c>
      <c r="E32" s="8" t="s">
        <v>10</v>
      </c>
      <c r="F32" s="8">
        <v>8</v>
      </c>
      <c r="G32" s="9">
        <v>139.71</v>
      </c>
      <c r="H32" s="16">
        <f t="shared" si="0"/>
        <v>34.927500000000002</v>
      </c>
      <c r="I32" s="9">
        <f t="shared" si="1"/>
        <v>1397.1000000000001</v>
      </c>
    </row>
    <row r="33" spans="1:9" x14ac:dyDescent="0.25">
      <c r="A33" s="10" t="s">
        <v>100</v>
      </c>
      <c r="B33" s="8">
        <v>87502</v>
      </c>
      <c r="C33" s="8" t="s">
        <v>58</v>
      </c>
      <c r="D33" s="28" t="s">
        <v>76</v>
      </c>
      <c r="E33" s="8" t="s">
        <v>77</v>
      </c>
      <c r="F33" s="8">
        <v>8</v>
      </c>
      <c r="G33" s="9">
        <v>92.64</v>
      </c>
      <c r="H33" s="16">
        <f t="shared" si="0"/>
        <v>23.16</v>
      </c>
      <c r="I33" s="9">
        <f t="shared" si="1"/>
        <v>926.4</v>
      </c>
    </row>
    <row r="34" spans="1:9" x14ac:dyDescent="0.25">
      <c r="A34" s="10"/>
      <c r="B34" s="8"/>
      <c r="C34" s="20">
        <v>3</v>
      </c>
      <c r="D34" s="22" t="s">
        <v>62</v>
      </c>
      <c r="E34" s="8"/>
      <c r="F34" s="8"/>
      <c r="G34" s="9"/>
      <c r="H34" s="16"/>
      <c r="I34" s="29">
        <f>SUM(I35:I45)</f>
        <v>5287.8624999999993</v>
      </c>
    </row>
    <row r="35" spans="1:9" x14ac:dyDescent="0.25">
      <c r="A35" s="10" t="s">
        <v>100</v>
      </c>
      <c r="B35" s="8">
        <v>91868</v>
      </c>
      <c r="C35" s="8" t="s">
        <v>63</v>
      </c>
      <c r="D35" s="12" t="s">
        <v>74</v>
      </c>
      <c r="E35" s="8" t="s">
        <v>1</v>
      </c>
      <c r="F35" s="8">
        <v>50</v>
      </c>
      <c r="G35" s="9">
        <v>8.52</v>
      </c>
      <c r="H35" s="16">
        <f>$K$3*G35</f>
        <v>2.13</v>
      </c>
      <c r="I35" s="9">
        <f>F35*(G35+H35)</f>
        <v>532.49999999999989</v>
      </c>
    </row>
    <row r="36" spans="1:9" x14ac:dyDescent="0.25">
      <c r="A36" s="10" t="s">
        <v>100</v>
      </c>
      <c r="B36" s="8">
        <v>91880</v>
      </c>
      <c r="C36" s="8" t="s">
        <v>64</v>
      </c>
      <c r="D36" s="25" t="s">
        <v>84</v>
      </c>
      <c r="E36" s="8" t="s">
        <v>10</v>
      </c>
      <c r="F36" s="8">
        <v>15</v>
      </c>
      <c r="G36" s="9">
        <v>7.56</v>
      </c>
      <c r="H36" s="16">
        <f t="shared" ref="H36:H45" si="2">$K$3*G36</f>
        <v>1.89</v>
      </c>
      <c r="I36" s="9">
        <f t="shared" ref="I36:I45" si="3">F36*(G36+H36)</f>
        <v>141.75</v>
      </c>
    </row>
    <row r="37" spans="1:9" x14ac:dyDescent="0.25">
      <c r="A37" s="10" t="s">
        <v>100</v>
      </c>
      <c r="B37" s="8">
        <v>91931</v>
      </c>
      <c r="C37" s="8" t="s">
        <v>65</v>
      </c>
      <c r="D37" s="18" t="s">
        <v>27</v>
      </c>
      <c r="E37" s="8" t="s">
        <v>1</v>
      </c>
      <c r="F37" s="8">
        <v>80</v>
      </c>
      <c r="G37" s="9">
        <v>5.88</v>
      </c>
      <c r="H37" s="16">
        <f t="shared" si="2"/>
        <v>1.47</v>
      </c>
      <c r="I37" s="9">
        <f t="shared" si="3"/>
        <v>588</v>
      </c>
    </row>
    <row r="38" spans="1:9" x14ac:dyDescent="0.25">
      <c r="A38" s="10"/>
      <c r="B38" s="8"/>
      <c r="C38" s="8" t="s">
        <v>66</v>
      </c>
      <c r="D38" s="28" t="s">
        <v>36</v>
      </c>
      <c r="E38" s="8" t="s">
        <v>1</v>
      </c>
      <c r="F38" s="8">
        <v>20</v>
      </c>
      <c r="G38" s="9">
        <v>0.7</v>
      </c>
      <c r="H38" s="16">
        <f t="shared" si="2"/>
        <v>0.17499999999999999</v>
      </c>
      <c r="I38" s="9">
        <f t="shared" si="3"/>
        <v>17.5</v>
      </c>
    </row>
    <row r="39" spans="1:9" x14ac:dyDescent="0.25">
      <c r="A39" s="10" t="s">
        <v>100</v>
      </c>
      <c r="B39" s="8">
        <v>34653</v>
      </c>
      <c r="C39" s="8" t="s">
        <v>67</v>
      </c>
      <c r="D39" s="18" t="s">
        <v>61</v>
      </c>
      <c r="E39" s="8" t="s">
        <v>10</v>
      </c>
      <c r="F39" s="8">
        <v>2</v>
      </c>
      <c r="G39" s="9">
        <v>10.42</v>
      </c>
      <c r="H39" s="16">
        <f t="shared" si="2"/>
        <v>2.605</v>
      </c>
      <c r="I39" s="9">
        <f t="shared" si="3"/>
        <v>26.05</v>
      </c>
    </row>
    <row r="40" spans="1:9" x14ac:dyDescent="0.25">
      <c r="A40" s="10" t="s">
        <v>100</v>
      </c>
      <c r="B40" s="8">
        <v>393</v>
      </c>
      <c r="C40" s="8" t="s">
        <v>68</v>
      </c>
      <c r="D40" s="18" t="s">
        <v>29</v>
      </c>
      <c r="E40" s="8" t="s">
        <v>10</v>
      </c>
      <c r="F40" s="8">
        <v>10</v>
      </c>
      <c r="G40" s="9">
        <v>0.7</v>
      </c>
      <c r="H40" s="16">
        <f t="shared" si="2"/>
        <v>0.17499999999999999</v>
      </c>
      <c r="I40" s="9">
        <f t="shared" si="3"/>
        <v>8.75</v>
      </c>
    </row>
    <row r="41" spans="1:9" x14ac:dyDescent="0.25">
      <c r="A41" s="10" t="s">
        <v>100</v>
      </c>
      <c r="B41" s="8">
        <v>83446</v>
      </c>
      <c r="C41" s="8" t="s">
        <v>69</v>
      </c>
      <c r="D41" s="23" t="s">
        <v>30</v>
      </c>
      <c r="E41" s="1" t="s">
        <v>10</v>
      </c>
      <c r="F41" s="8">
        <v>3</v>
      </c>
      <c r="G41" s="9">
        <v>139.71</v>
      </c>
      <c r="H41" s="16">
        <f t="shared" si="2"/>
        <v>34.927500000000002</v>
      </c>
      <c r="I41" s="9">
        <f t="shared" si="3"/>
        <v>523.91250000000002</v>
      </c>
    </row>
    <row r="42" spans="1:9" x14ac:dyDescent="0.25">
      <c r="A42" s="10" t="s">
        <v>100</v>
      </c>
      <c r="B42" s="8">
        <v>10510</v>
      </c>
      <c r="C42" s="8" t="s">
        <v>70</v>
      </c>
      <c r="D42" s="12" t="s">
        <v>47</v>
      </c>
      <c r="E42" s="1" t="s">
        <v>10</v>
      </c>
      <c r="F42" s="8">
        <v>2</v>
      </c>
      <c r="G42" s="9">
        <v>96.2</v>
      </c>
      <c r="H42" s="16">
        <f t="shared" si="2"/>
        <v>24.05</v>
      </c>
      <c r="I42" s="9">
        <f t="shared" si="3"/>
        <v>240.5</v>
      </c>
    </row>
    <row r="43" spans="1:9" x14ac:dyDescent="0.25">
      <c r="A43" s="10" t="s">
        <v>100</v>
      </c>
      <c r="B43" s="8">
        <v>37591</v>
      </c>
      <c r="C43" s="8" t="s">
        <v>71</v>
      </c>
      <c r="D43" s="12" t="s">
        <v>46</v>
      </c>
      <c r="E43" s="1" t="s">
        <v>10</v>
      </c>
      <c r="F43" s="8">
        <v>4</v>
      </c>
      <c r="G43" s="9">
        <v>21.29</v>
      </c>
      <c r="H43" s="16">
        <f t="shared" si="2"/>
        <v>5.3224999999999998</v>
      </c>
      <c r="I43" s="9">
        <f t="shared" si="3"/>
        <v>106.44999999999999</v>
      </c>
    </row>
    <row r="44" spans="1:9" x14ac:dyDescent="0.25">
      <c r="A44" s="10"/>
      <c r="B44" s="8"/>
      <c r="C44" s="8" t="s">
        <v>72</v>
      </c>
      <c r="D44" s="24" t="s">
        <v>49</v>
      </c>
      <c r="E44" s="1" t="s">
        <v>10</v>
      </c>
      <c r="F44" s="8">
        <v>2</v>
      </c>
      <c r="G44" s="9">
        <v>18.2</v>
      </c>
      <c r="H44" s="16">
        <f t="shared" si="2"/>
        <v>4.55</v>
      </c>
      <c r="I44" s="9">
        <f t="shared" si="3"/>
        <v>45.5</v>
      </c>
    </row>
    <row r="45" spans="1:9" x14ac:dyDescent="0.25">
      <c r="A45" s="10" t="s">
        <v>100</v>
      </c>
      <c r="B45" s="8">
        <v>83394</v>
      </c>
      <c r="C45" s="8" t="s">
        <v>95</v>
      </c>
      <c r="D45" s="28" t="s">
        <v>96</v>
      </c>
      <c r="E45" s="1" t="s">
        <v>10</v>
      </c>
      <c r="F45" s="8">
        <v>2</v>
      </c>
      <c r="G45" s="9">
        <v>1222.78</v>
      </c>
      <c r="H45" s="16">
        <f t="shared" si="2"/>
        <v>305.69499999999999</v>
      </c>
      <c r="I45" s="9">
        <f t="shared" si="3"/>
        <v>3056.95</v>
      </c>
    </row>
    <row r="46" spans="1:9" x14ac:dyDescent="0.25">
      <c r="A46" s="10"/>
      <c r="B46" s="8"/>
      <c r="C46" s="20">
        <v>4</v>
      </c>
      <c r="D46" s="30" t="s">
        <v>78</v>
      </c>
      <c r="E46" s="1"/>
      <c r="F46" s="8"/>
      <c r="G46" s="9"/>
      <c r="H46" s="16"/>
      <c r="I46" s="29">
        <f>SUM(I47:I54)</f>
        <v>3681.9875000000002</v>
      </c>
    </row>
    <row r="47" spans="1:9" x14ac:dyDescent="0.25">
      <c r="A47" s="10" t="s">
        <v>100</v>
      </c>
      <c r="B47" s="8">
        <v>93008</v>
      </c>
      <c r="C47" s="8" t="s">
        <v>85</v>
      </c>
      <c r="D47" s="18" t="s">
        <v>39</v>
      </c>
      <c r="E47" s="1" t="s">
        <v>1</v>
      </c>
      <c r="F47" s="8">
        <v>10</v>
      </c>
      <c r="G47" s="9">
        <v>10.07</v>
      </c>
      <c r="H47" s="16">
        <f>$K$3*G47</f>
        <v>2.5175000000000001</v>
      </c>
      <c r="I47" s="9">
        <f>F47*(G47+H47)</f>
        <v>125.875</v>
      </c>
    </row>
    <row r="48" spans="1:9" x14ac:dyDescent="0.25">
      <c r="A48" s="10" t="s">
        <v>100</v>
      </c>
      <c r="B48" s="8">
        <v>87502</v>
      </c>
      <c r="C48" s="8" t="s">
        <v>86</v>
      </c>
      <c r="D48" s="28" t="s">
        <v>76</v>
      </c>
      <c r="E48" s="1" t="s">
        <v>77</v>
      </c>
      <c r="F48" s="8">
        <v>8</v>
      </c>
      <c r="G48" s="9">
        <v>92.64</v>
      </c>
      <c r="H48" s="16">
        <f t="shared" ref="H48:H54" si="4">$K$3*G48</f>
        <v>23.16</v>
      </c>
      <c r="I48" s="9">
        <f t="shared" ref="I48:I54" si="5">F48*(G48+H48)</f>
        <v>926.4</v>
      </c>
    </row>
    <row r="49" spans="1:9" x14ac:dyDescent="0.25">
      <c r="A49" s="10" t="s">
        <v>100</v>
      </c>
      <c r="B49" s="8">
        <v>1062</v>
      </c>
      <c r="C49" s="8" t="s">
        <v>87</v>
      </c>
      <c r="D49" s="28" t="s">
        <v>79</v>
      </c>
      <c r="E49" s="1" t="s">
        <v>10</v>
      </c>
      <c r="F49" s="8">
        <v>1</v>
      </c>
      <c r="G49" s="9">
        <v>103.7</v>
      </c>
      <c r="H49" s="16">
        <f t="shared" si="4"/>
        <v>25.925000000000001</v>
      </c>
      <c r="I49" s="9">
        <f t="shared" si="5"/>
        <v>129.625</v>
      </c>
    </row>
    <row r="50" spans="1:9" x14ac:dyDescent="0.25">
      <c r="A50" s="10" t="s">
        <v>100</v>
      </c>
      <c r="B50" s="8">
        <v>95752</v>
      </c>
      <c r="C50" s="8" t="s">
        <v>88</v>
      </c>
      <c r="D50" s="28" t="s">
        <v>80</v>
      </c>
      <c r="E50" s="1" t="s">
        <v>1</v>
      </c>
      <c r="F50" s="8">
        <v>6</v>
      </c>
      <c r="G50" s="9">
        <v>24.08</v>
      </c>
      <c r="H50" s="16">
        <f t="shared" si="4"/>
        <v>6.02</v>
      </c>
      <c r="I50" s="9">
        <f t="shared" si="5"/>
        <v>180.6</v>
      </c>
    </row>
    <row r="51" spans="1:9" x14ac:dyDescent="0.25">
      <c r="A51" s="10" t="s">
        <v>100</v>
      </c>
      <c r="B51" s="8">
        <v>68069</v>
      </c>
      <c r="C51" s="8" t="s">
        <v>89</v>
      </c>
      <c r="D51" s="28" t="s">
        <v>81</v>
      </c>
      <c r="E51" s="1" t="s">
        <v>10</v>
      </c>
      <c r="F51" s="8">
        <v>1</v>
      </c>
      <c r="G51" s="9">
        <v>45.48</v>
      </c>
      <c r="H51" s="16">
        <f t="shared" si="4"/>
        <v>11.37</v>
      </c>
      <c r="I51" s="9">
        <f t="shared" si="5"/>
        <v>56.849999999999994</v>
      </c>
    </row>
    <row r="52" spans="1:9" x14ac:dyDescent="0.25">
      <c r="A52" s="10" t="s">
        <v>100</v>
      </c>
      <c r="B52" s="8">
        <v>83449</v>
      </c>
      <c r="C52" s="8" t="s">
        <v>90</v>
      </c>
      <c r="D52" s="28" t="s">
        <v>82</v>
      </c>
      <c r="E52" s="1" t="s">
        <v>10</v>
      </c>
      <c r="F52" s="8">
        <v>2</v>
      </c>
      <c r="G52" s="9">
        <v>322.38</v>
      </c>
      <c r="H52" s="16">
        <f t="shared" si="4"/>
        <v>80.594999999999999</v>
      </c>
      <c r="I52" s="9">
        <f t="shared" si="5"/>
        <v>805.95</v>
      </c>
    </row>
    <row r="53" spans="1:9" x14ac:dyDescent="0.25">
      <c r="A53" s="10" t="s">
        <v>100</v>
      </c>
      <c r="B53" s="8">
        <v>91935</v>
      </c>
      <c r="C53" s="8" t="s">
        <v>91</v>
      </c>
      <c r="D53" s="28" t="s">
        <v>83</v>
      </c>
      <c r="E53" s="1" t="s">
        <v>1</v>
      </c>
      <c r="F53" s="8">
        <v>60</v>
      </c>
      <c r="G53" s="9">
        <v>13.92</v>
      </c>
      <c r="H53" s="16">
        <f t="shared" si="4"/>
        <v>3.48</v>
      </c>
      <c r="I53" s="9">
        <f t="shared" si="5"/>
        <v>1044</v>
      </c>
    </row>
    <row r="54" spans="1:9" ht="30" x14ac:dyDescent="0.25">
      <c r="A54" s="10" t="s">
        <v>100</v>
      </c>
      <c r="B54" s="8" t="s">
        <v>44</v>
      </c>
      <c r="C54" s="8" t="s">
        <v>92</v>
      </c>
      <c r="D54" s="12" t="s">
        <v>73</v>
      </c>
      <c r="E54" s="1" t="s">
        <v>10</v>
      </c>
      <c r="F54" s="8">
        <v>1</v>
      </c>
      <c r="G54" s="9">
        <v>330.15</v>
      </c>
      <c r="H54" s="16">
        <f t="shared" si="4"/>
        <v>82.537499999999994</v>
      </c>
      <c r="I54" s="9">
        <f t="shared" si="5"/>
        <v>412.6875</v>
      </c>
    </row>
    <row r="55" spans="1:9" x14ac:dyDescent="0.25">
      <c r="A55" s="17"/>
      <c r="B55" s="2"/>
      <c r="C55" s="2"/>
      <c r="E55" s="13"/>
      <c r="F55" s="13"/>
      <c r="G55" s="14"/>
      <c r="H55" s="14"/>
      <c r="I55" s="14">
        <f>SUM(I7,I22,I34,I46)</f>
        <v>50390.587500000009</v>
      </c>
    </row>
    <row r="56" spans="1:9" x14ac:dyDescent="0.25">
      <c r="A56" s="17"/>
      <c r="B56" s="5"/>
      <c r="C56" s="2"/>
      <c r="D56" s="2"/>
      <c r="E56" s="2"/>
      <c r="F56" s="2"/>
      <c r="G56" s="3"/>
      <c r="H56" s="3"/>
    </row>
    <row r="57" spans="1:9" x14ac:dyDescent="0.25">
      <c r="A57" s="17"/>
      <c r="B57" s="5"/>
      <c r="C57" s="2"/>
      <c r="D57" s="2"/>
      <c r="E57" s="2"/>
      <c r="F57" s="2"/>
      <c r="G57" s="3"/>
      <c r="H57" s="3"/>
    </row>
    <row r="58" spans="1:9" x14ac:dyDescent="0.25">
      <c r="A58" s="17"/>
      <c r="B58" s="5"/>
      <c r="C58" s="2"/>
      <c r="D58" s="2"/>
      <c r="E58" s="2"/>
      <c r="F58" s="2"/>
    </row>
    <row r="59" spans="1:9" x14ac:dyDescent="0.25">
      <c r="A59" s="17"/>
      <c r="B59" s="5"/>
      <c r="C59" s="2"/>
      <c r="D59" s="2"/>
      <c r="E59" s="2"/>
      <c r="F59" s="2"/>
      <c r="G59" t="s">
        <v>2</v>
      </c>
    </row>
    <row r="60" spans="1:9" x14ac:dyDescent="0.25">
      <c r="A60" s="17"/>
      <c r="B60" s="5"/>
      <c r="C60" s="2"/>
      <c r="D60" s="2"/>
      <c r="E60" s="2"/>
      <c r="F60" s="2"/>
      <c r="G60" t="s">
        <v>3</v>
      </c>
    </row>
    <row r="61" spans="1:9" x14ac:dyDescent="0.25">
      <c r="A61" s="17"/>
    </row>
    <row r="62" spans="1:9" x14ac:dyDescent="0.25">
      <c r="A62" s="17"/>
    </row>
    <row r="63" spans="1:9" x14ac:dyDescent="0.25">
      <c r="A63" s="17"/>
    </row>
    <row r="64" spans="1:9" x14ac:dyDescent="0.25">
      <c r="A64" s="17"/>
    </row>
    <row r="65" spans="1:1" x14ac:dyDescent="0.25">
      <c r="A65" s="17"/>
    </row>
    <row r="66" spans="1:1" x14ac:dyDescent="0.25">
      <c r="A66" s="4"/>
    </row>
    <row r="67" spans="1:1" x14ac:dyDescent="0.25">
      <c r="A67" s="2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2"/>
    </row>
  </sheetData>
  <mergeCells count="3">
    <mergeCell ref="A1:I1"/>
    <mergeCell ref="A2:I2"/>
    <mergeCell ref="A4:I4"/>
  </mergeCells>
  <pageMargins left="0.19685039370078741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Administracao</cp:lastModifiedBy>
  <cp:lastPrinted>2017-03-13T13:21:23Z</cp:lastPrinted>
  <dcterms:created xsi:type="dcterms:W3CDTF">2012-07-17T17:51:36Z</dcterms:created>
  <dcterms:modified xsi:type="dcterms:W3CDTF">2017-04-11T13:28:47Z</dcterms:modified>
</cp:coreProperties>
</file>